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'DC37'!$A$1:$AA$45</definedName>
    <definedName name="_xlnm.Print_Area" localSheetId="12">'DC38'!$A$1:$AA$45</definedName>
    <definedName name="_xlnm.Print_Area" localSheetId="18">'DC39'!$A$1:$AA$45</definedName>
    <definedName name="_xlnm.Print_Area" localSheetId="22">'DC40'!$A$1:$AA$45</definedName>
    <definedName name="_xlnm.Print_Area" localSheetId="1">'NW371'!$A$1:$AA$45</definedName>
    <definedName name="_xlnm.Print_Area" localSheetId="2">'NW372'!$A$1:$AA$45</definedName>
    <definedName name="_xlnm.Print_Area" localSheetId="3">'NW373'!$A$1:$AA$45</definedName>
    <definedName name="_xlnm.Print_Area" localSheetId="4">'NW374'!$A$1:$AA$45</definedName>
    <definedName name="_xlnm.Print_Area" localSheetId="5">'NW375'!$A$1:$AA$45</definedName>
    <definedName name="_xlnm.Print_Area" localSheetId="7">'NW381'!$A$1:$AA$45</definedName>
    <definedName name="_xlnm.Print_Area" localSheetId="8">'NW382'!$A$1:$AA$45</definedName>
    <definedName name="_xlnm.Print_Area" localSheetId="9">'NW383'!$A$1:$AA$45</definedName>
    <definedName name="_xlnm.Print_Area" localSheetId="10">'NW384'!$A$1:$AA$45</definedName>
    <definedName name="_xlnm.Print_Area" localSheetId="11">'NW385'!$A$1:$AA$45</definedName>
    <definedName name="_xlnm.Print_Area" localSheetId="13">'NW392'!$A$1:$AA$45</definedName>
    <definedName name="_xlnm.Print_Area" localSheetId="14">'NW393'!$A$1:$AA$45</definedName>
    <definedName name="_xlnm.Print_Area" localSheetId="15">'NW394'!$A$1:$AA$45</definedName>
    <definedName name="_xlnm.Print_Area" localSheetId="16">'NW396'!$A$1:$AA$45</definedName>
    <definedName name="_xlnm.Print_Area" localSheetId="17">'NW397'!$A$1:$AA$45</definedName>
    <definedName name="_xlnm.Print_Area" localSheetId="19">'NW403'!$A$1:$AA$45</definedName>
    <definedName name="_xlnm.Print_Area" localSheetId="20">'NW404'!$A$1:$AA$45</definedName>
    <definedName name="_xlnm.Print_Area" localSheetId="21">'NW405'!$A$1:$AA$45</definedName>
    <definedName name="_xlnm.Print_Area" localSheetId="0">'Summary'!$A$1:$AA$45</definedName>
  </definedNames>
  <calcPr fullCalcOnLoad="1"/>
</workbook>
</file>

<file path=xl/sharedStrings.xml><?xml version="1.0" encoding="utf-8"?>
<sst xmlns="http://schemas.openxmlformats.org/spreadsheetml/2006/main" count="1564" uniqueCount="89">
  <si>
    <t>North West: Moretele(NW371) - Table C5 Quarterly Budgeted Capital Expenditure by Functional Classification and Funding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</si>
  <si>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</si>
  <si>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</si>
  <si>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</si>
  <si>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</si>
  <si>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</si>
  <si>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</si>
  <si>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</si>
  <si>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</si>
  <si>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</si>
  <si>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</si>
  <si>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</si>
  <si>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</si>
  <si>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</si>
  <si>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</si>
  <si>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</si>
  <si>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</si>
  <si>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</si>
  <si>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</si>
  <si>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</si>
  <si>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</si>
  <si>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</si>
  <si>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</si>
  <si>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</si>
  <si>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</si>
  <si>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</si>
  <si>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</si>
  <si>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</si>
  <si>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</si>
  <si>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</si>
  <si>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</si>
  <si>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</si>
  <si>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</si>
  <si>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</si>
  <si>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</si>
  <si>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</si>
  <si>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</si>
  <si>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</si>
  <si>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</si>
  <si>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</si>
  <si>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</si>
  <si>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</si>
  <si>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</si>
  <si>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</si>
  <si>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</si>
  <si>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</si>
  <si>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</si>
  <si>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</si>
  <si>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</si>
  <si>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</si>
  <si>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</si>
  <si>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</si>
  <si>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3</t>
  </si>
  <si>
    <t>Funded by</t>
  </si>
  <si>
    <t>National Government</t>
  </si>
  <si>
    <t>Provincial Government</t>
  </si>
  <si>
    <t>District Municipality</t>
  </si>
  <si>
    <t>Transfers and subsidies - capital (monetary allocations) (Nat / Prov Departm Agencies, Households, Non-profit Institutions, Private Enterprises, Public Corporatons, Higher Educ Institutions)</t>
  </si>
  <si>
    <t>Transfers recognised - capital</t>
  </si>
  <si>
    <t>Borrowing</t>
  </si>
  <si>
    <t>6</t>
  </si>
  <si>
    <t>Internally generated funds</t>
  </si>
  <si>
    <t>Total Capital Funding</t>
  </si>
  <si>
    <t>North West: Madibeng(NW372) - Table C5 Quarterly Budgeted Capital Expenditure by Functional Classification and Funding for 3rd Quarter ended 31 March 2020 (Figures Finalised as at 2020/05/14)</t>
  </si>
  <si>
    <t>North West: Rustenburg(NW373) - Table C5 Quarterly Budgeted Capital Expenditure by Functional Classification and Funding for 3rd Quarter ended 31 March 2020 (Figures Finalised as at 2020/05/14)</t>
  </si>
  <si>
    <t>North West: Kgetlengrivier(NW374) - Table C5 Quarterly Budgeted Capital Expenditure by Functional Classification and Funding for 3rd Quarter ended 31 March 2020 (Figures Finalised as at 2020/05/14)</t>
  </si>
  <si>
    <t>North West: Moses Kotane(NW375) - Table C5 Quarterly Budgeted Capital Expenditure by Functional Classification and Funding for 3rd Quarter ended 31 March 2020 (Figures Finalised as at 2020/05/14)</t>
  </si>
  <si>
    <t>North West: Bojanala Platinum(DC37) - Table C5 Quarterly Budgeted Capital Expenditure by Functional Classification and Funding for 3rd Quarter ended 31 March 2020 (Figures Finalised as at 2020/05/14)</t>
  </si>
  <si>
    <t>North West: Ratlou(NW381) - Table C5 Quarterly Budgeted Capital Expenditure by Functional Classification and Funding for 3rd Quarter ended 31 March 2020 (Figures Finalised as at 2020/05/14)</t>
  </si>
  <si>
    <t>North West: Tswaing(NW382) - Table C5 Quarterly Budgeted Capital Expenditure by Functional Classification and Funding for 3rd Quarter ended 31 March 2020 (Figures Finalised as at 2020/05/14)</t>
  </si>
  <si>
    <t>North West: Mafikeng(NW383) - Table C5 Quarterly Budgeted Capital Expenditure by Functional Classification and Funding for 3rd Quarter ended 31 March 2020 (Figures Finalised as at 2020/05/14)</t>
  </si>
  <si>
    <t>North West: Ditsobotla(NW384) - Table C5 Quarterly Budgeted Capital Expenditure by Functional Classification and Funding for 3rd Quarter ended 31 March 2020 (Figures Finalised as at 2020/05/14)</t>
  </si>
  <si>
    <t>North West: Ramotshere Moiloa(NW385) - Table C5 Quarterly Budgeted Capital Expenditure by Functional Classification and Funding for 3rd Quarter ended 31 March 2020 (Figures Finalised as at 2020/05/14)</t>
  </si>
  <si>
    <t>North West: Ngaka Modiri Molema(DC38) - Table C5 Quarterly Budgeted Capital Expenditure by Functional Classification and Funding for 3rd Quarter ended 31 March 2020 (Figures Finalised as at 2020/05/14)</t>
  </si>
  <si>
    <t>North West: Naledi (NW)(NW392) - Table C5 Quarterly Budgeted Capital Expenditure by Functional Classification and Funding for 3rd Quarter ended 31 March 2020 (Figures Finalised as at 2020/05/14)</t>
  </si>
  <si>
    <t>North West: Mamusa(NW393) - Table C5 Quarterly Budgeted Capital Expenditure by Functional Classification and Funding for 3rd Quarter ended 31 March 2020 (Figures Finalised as at 2020/05/14)</t>
  </si>
  <si>
    <t>North West: Greater Taung(NW394) - Table C5 Quarterly Budgeted Capital Expenditure by Functional Classification and Funding for 3rd Quarter ended 31 March 2020 (Figures Finalised as at 2020/05/14)</t>
  </si>
  <si>
    <t>North West: Lekwa-Teemane(NW396) - Table C5 Quarterly Budgeted Capital Expenditure by Functional Classification and Funding for 3rd Quarter ended 31 March 2020 (Figures Finalised as at 2020/05/14)</t>
  </si>
  <si>
    <t>North West: Kagisano-Molopo(NW397) - Table C5 Quarterly Budgeted Capital Expenditure by Functional Classification and Funding for 3rd Quarter ended 31 March 2020 (Figures Finalised as at 2020/05/14)</t>
  </si>
  <si>
    <t>North West: Dr Ruth Segomotsi Mompati(DC39) - Table C5 Quarterly Budgeted Capital Expenditure by Functional Classification and Funding for 3rd Quarter ended 31 March 2020 (Figures Finalised as at 2020/05/14)</t>
  </si>
  <si>
    <t>North West: City of Matlosana(NW403) - Table C5 Quarterly Budgeted Capital Expenditure by Functional Classification and Funding for 3rd Quarter ended 31 March 2020 (Figures Finalised as at 2020/05/14)</t>
  </si>
  <si>
    <t>North West: Maquassi Hills(NW404) - Table C5 Quarterly Budgeted Capital Expenditure by Functional Classification and Funding for 3rd Quarter ended 31 March 2020 (Figures Finalised as at 2020/05/14)</t>
  </si>
  <si>
    <t>North West: J B Marks(NW405) - Table C5 Quarterly Budgeted Capital Expenditure by Functional Classification and Funding for 3rd Quarter ended 31 March 2020 (Figures Finalised as at 2020/05/14)</t>
  </si>
  <si>
    <t>North West: Dr Kenneth Kaunda(DC40) - Table C5 Quarterly Budgeted Capital Expenditure by Functional Classification and Funding for 3rd Quarter ended 31 March 2020 (Figures Finalised as at 2020/05/14)</t>
  </si>
  <si>
    <t>Summary - Table C5 Quarterly Budgeted Capital Expenditure by Functional Classification and Funding for 3rd Quarter ended 31 March 2020 (Figures Finalised as at 2020/05/14)</t>
  </si>
  <si>
    <t>References</t>
  </si>
  <si>
    <t>3. Capital expenditure by functional classification must reconcile to the total of multi-year and single year appropriations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</si>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</sst>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528812197</v>
      </c>
      <c r="D5" s="16">
        <f>SUM(D6:D8)</f>
        <v>0</v>
      </c>
      <c r="E5" s="17">
        <f t="shared" si="0"/>
        <v>675792895</v>
      </c>
      <c r="F5" s="18">
        <f t="shared" si="0"/>
        <v>660983537</v>
      </c>
      <c r="G5" s="18">
        <f t="shared" si="0"/>
        <v>-397132941</v>
      </c>
      <c r="H5" s="18">
        <f t="shared" si="0"/>
        <v>1070127</v>
      </c>
      <c r="I5" s="18">
        <f t="shared" si="0"/>
        <v>3749848</v>
      </c>
      <c r="J5" s="18">
        <f t="shared" si="0"/>
        <v>-392312966</v>
      </c>
      <c r="K5" s="18">
        <f t="shared" si="0"/>
        <v>2289739</v>
      </c>
      <c r="L5" s="18">
        <f t="shared" si="0"/>
        <v>1349556</v>
      </c>
      <c r="M5" s="18">
        <f t="shared" si="0"/>
        <v>3187043</v>
      </c>
      <c r="N5" s="18">
        <f t="shared" si="0"/>
        <v>6826338</v>
      </c>
      <c r="O5" s="18">
        <f t="shared" si="0"/>
        <v>4071364</v>
      </c>
      <c r="P5" s="18">
        <f t="shared" si="0"/>
        <v>7380162</v>
      </c>
      <c r="Q5" s="18">
        <f t="shared" si="0"/>
        <v>3848700</v>
      </c>
      <c r="R5" s="18">
        <f t="shared" si="0"/>
        <v>15300226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-370186402</v>
      </c>
      <c r="X5" s="18">
        <f t="shared" si="0"/>
        <v>614908359</v>
      </c>
      <c r="Y5" s="18">
        <f t="shared" si="0"/>
        <v>-985094761</v>
      </c>
      <c r="Z5" s="4">
        <f>+IF(X5&lt;&gt;0,+(Y5/X5)*100,0)</f>
        <v>-160.2018815619971</v>
      </c>
      <c r="AA5" s="16">
        <f>SUM(AA6:AA8)</f>
        <v>660983537</v>
      </c>
    </row>
    <row r="6" spans="1:27" ht="13.5">
      <c r="A6" s="5" t="s">
        <v>32</v>
      </c>
      <c r="B6" s="3"/>
      <c r="C6" s="19">
        <v>31658994</v>
      </c>
      <c r="D6" s="19"/>
      <c r="E6" s="20">
        <v>49025524</v>
      </c>
      <c r="F6" s="21">
        <v>48466435</v>
      </c>
      <c r="G6" s="21">
        <v>496314</v>
      </c>
      <c r="H6" s="21"/>
      <c r="I6" s="21">
        <v>2072624</v>
      </c>
      <c r="J6" s="21">
        <v>2568938</v>
      </c>
      <c r="K6" s="21">
        <v>1647364</v>
      </c>
      <c r="L6" s="21">
        <v>350659</v>
      </c>
      <c r="M6" s="21">
        <v>657732</v>
      </c>
      <c r="N6" s="21">
        <v>2655755</v>
      </c>
      <c r="O6" s="21">
        <v>249330</v>
      </c>
      <c r="P6" s="21">
        <v>989821</v>
      </c>
      <c r="Q6" s="21">
        <v>698986</v>
      </c>
      <c r="R6" s="21">
        <v>1938137</v>
      </c>
      <c r="S6" s="21"/>
      <c r="T6" s="21"/>
      <c r="U6" s="21"/>
      <c r="V6" s="21"/>
      <c r="W6" s="21">
        <v>7162830</v>
      </c>
      <c r="X6" s="21">
        <v>36539833</v>
      </c>
      <c r="Y6" s="21">
        <v>-29377003</v>
      </c>
      <c r="Z6" s="6">
        <v>-80.4</v>
      </c>
      <c r="AA6" s="28">
        <v>48466435</v>
      </c>
    </row>
    <row r="7" spans="1:27" ht="13.5">
      <c r="A7" s="5" t="s">
        <v>33</v>
      </c>
      <c r="B7" s="3"/>
      <c r="C7" s="22">
        <v>497072213</v>
      </c>
      <c r="D7" s="22"/>
      <c r="E7" s="23">
        <v>625769371</v>
      </c>
      <c r="F7" s="24">
        <v>612099102</v>
      </c>
      <c r="G7" s="24">
        <v>-397629255</v>
      </c>
      <c r="H7" s="24">
        <v>1070127</v>
      </c>
      <c r="I7" s="24">
        <v>1677224</v>
      </c>
      <c r="J7" s="24">
        <v>-394881904</v>
      </c>
      <c r="K7" s="24">
        <v>642375</v>
      </c>
      <c r="L7" s="24">
        <v>998897</v>
      </c>
      <c r="M7" s="24">
        <v>2529311</v>
      </c>
      <c r="N7" s="24">
        <v>4170583</v>
      </c>
      <c r="O7" s="24">
        <v>3822034</v>
      </c>
      <c r="P7" s="24">
        <v>6255899</v>
      </c>
      <c r="Q7" s="24">
        <v>3149714</v>
      </c>
      <c r="R7" s="24">
        <v>13227647</v>
      </c>
      <c r="S7" s="24"/>
      <c r="T7" s="24"/>
      <c r="U7" s="24"/>
      <c r="V7" s="24"/>
      <c r="W7" s="24">
        <v>-377483674</v>
      </c>
      <c r="X7" s="24">
        <v>578055033</v>
      </c>
      <c r="Y7" s="24">
        <v>-955538707</v>
      </c>
      <c r="Z7" s="7">
        <v>-165.3</v>
      </c>
      <c r="AA7" s="29">
        <v>612099102</v>
      </c>
    </row>
    <row r="8" spans="1:27" ht="13.5">
      <c r="A8" s="5" t="s">
        <v>34</v>
      </c>
      <c r="B8" s="3"/>
      <c r="C8" s="19">
        <v>80990</v>
      </c>
      <c r="D8" s="19"/>
      <c r="E8" s="20">
        <v>998000</v>
      </c>
      <c r="F8" s="21">
        <v>418000</v>
      </c>
      <c r="G8" s="21"/>
      <c r="H8" s="21"/>
      <c r="I8" s="21"/>
      <c r="J8" s="21"/>
      <c r="K8" s="21"/>
      <c r="L8" s="21"/>
      <c r="M8" s="21"/>
      <c r="N8" s="21"/>
      <c r="O8" s="21"/>
      <c r="P8" s="21">
        <v>134442</v>
      </c>
      <c r="Q8" s="21"/>
      <c r="R8" s="21">
        <v>134442</v>
      </c>
      <c r="S8" s="21"/>
      <c r="T8" s="21"/>
      <c r="U8" s="21"/>
      <c r="V8" s="21"/>
      <c r="W8" s="21">
        <v>134442</v>
      </c>
      <c r="X8" s="21">
        <v>313493</v>
      </c>
      <c r="Y8" s="21">
        <v>-179051</v>
      </c>
      <c r="Z8" s="6">
        <v>-57.11</v>
      </c>
      <c r="AA8" s="28">
        <v>418000</v>
      </c>
    </row>
    <row r="9" spans="1:27" ht="13.5">
      <c r="A9" s="2" t="s">
        <v>35</v>
      </c>
      <c r="B9" s="3"/>
      <c r="C9" s="16">
        <f aca="true" t="shared" si="1" ref="C9:Y9">SUM(C10:C14)</f>
        <v>81592905</v>
      </c>
      <c r="D9" s="16">
        <f>SUM(D10:D14)</f>
        <v>0</v>
      </c>
      <c r="E9" s="17">
        <f t="shared" si="1"/>
        <v>177780209</v>
      </c>
      <c r="F9" s="18">
        <f t="shared" si="1"/>
        <v>353819700</v>
      </c>
      <c r="G9" s="18">
        <f t="shared" si="1"/>
        <v>13810168</v>
      </c>
      <c r="H9" s="18">
        <f t="shared" si="1"/>
        <v>10393205</v>
      </c>
      <c r="I9" s="18">
        <f t="shared" si="1"/>
        <v>5812092</v>
      </c>
      <c r="J9" s="18">
        <f t="shared" si="1"/>
        <v>30015465</v>
      </c>
      <c r="K9" s="18">
        <f t="shared" si="1"/>
        <v>6077276</v>
      </c>
      <c r="L9" s="18">
        <f t="shared" si="1"/>
        <v>6817909</v>
      </c>
      <c r="M9" s="18">
        <f t="shared" si="1"/>
        <v>12999854</v>
      </c>
      <c r="N9" s="18">
        <f t="shared" si="1"/>
        <v>25895039</v>
      </c>
      <c r="O9" s="18">
        <f t="shared" si="1"/>
        <v>7177267</v>
      </c>
      <c r="P9" s="18">
        <f t="shared" si="1"/>
        <v>7418647</v>
      </c>
      <c r="Q9" s="18">
        <f t="shared" si="1"/>
        <v>17143801</v>
      </c>
      <c r="R9" s="18">
        <f t="shared" si="1"/>
        <v>31739715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87650219</v>
      </c>
      <c r="X9" s="18">
        <f t="shared" si="1"/>
        <v>301007674</v>
      </c>
      <c r="Y9" s="18">
        <f t="shared" si="1"/>
        <v>-213357455</v>
      </c>
      <c r="Z9" s="4">
        <f>+IF(X9&lt;&gt;0,+(Y9/X9)*100,0)</f>
        <v>-70.88106830126863</v>
      </c>
      <c r="AA9" s="30">
        <f>SUM(AA10:AA14)</f>
        <v>353819700</v>
      </c>
    </row>
    <row r="10" spans="1:27" ht="13.5">
      <c r="A10" s="5" t="s">
        <v>36</v>
      </c>
      <c r="B10" s="3"/>
      <c r="C10" s="19">
        <v>34269807</v>
      </c>
      <c r="D10" s="19"/>
      <c r="E10" s="20">
        <v>103428853</v>
      </c>
      <c r="F10" s="21">
        <v>251212328</v>
      </c>
      <c r="G10" s="21">
        <v>7797742</v>
      </c>
      <c r="H10" s="21">
        <v>5225376</v>
      </c>
      <c r="I10" s="21">
        <v>4033472</v>
      </c>
      <c r="J10" s="21">
        <v>17056590</v>
      </c>
      <c r="K10" s="21">
        <v>2961119</v>
      </c>
      <c r="L10" s="21">
        <v>6221042</v>
      </c>
      <c r="M10" s="21">
        <v>5494591</v>
      </c>
      <c r="N10" s="21">
        <v>14676752</v>
      </c>
      <c r="O10" s="21">
        <v>5549019</v>
      </c>
      <c r="P10" s="21">
        <v>4742558</v>
      </c>
      <c r="Q10" s="21">
        <v>6371252</v>
      </c>
      <c r="R10" s="21">
        <v>16662829</v>
      </c>
      <c r="S10" s="21"/>
      <c r="T10" s="21"/>
      <c r="U10" s="21"/>
      <c r="V10" s="21"/>
      <c r="W10" s="21">
        <v>48396171</v>
      </c>
      <c r="X10" s="21">
        <v>216992811</v>
      </c>
      <c r="Y10" s="21">
        <v>-168596640</v>
      </c>
      <c r="Z10" s="6">
        <v>-77.7</v>
      </c>
      <c r="AA10" s="28">
        <v>251212328</v>
      </c>
    </row>
    <row r="11" spans="1:27" ht="13.5">
      <c r="A11" s="5" t="s">
        <v>37</v>
      </c>
      <c r="B11" s="3"/>
      <c r="C11" s="19">
        <v>24961655</v>
      </c>
      <c r="D11" s="19"/>
      <c r="E11" s="20">
        <v>42077284</v>
      </c>
      <c r="F11" s="21">
        <v>62445945</v>
      </c>
      <c r="G11" s="21"/>
      <c r="H11" s="21">
        <v>3286684</v>
      </c>
      <c r="I11" s="21"/>
      <c r="J11" s="21">
        <v>3286684</v>
      </c>
      <c r="K11" s="21">
        <v>3086957</v>
      </c>
      <c r="L11" s="21">
        <v>541127</v>
      </c>
      <c r="M11" s="21">
        <v>5714524</v>
      </c>
      <c r="N11" s="21">
        <v>9342608</v>
      </c>
      <c r="O11" s="21">
        <v>1623350</v>
      </c>
      <c r="P11" s="21">
        <v>4916060</v>
      </c>
      <c r="Q11" s="21">
        <v>10781093</v>
      </c>
      <c r="R11" s="21">
        <v>17320503</v>
      </c>
      <c r="S11" s="21"/>
      <c r="T11" s="21"/>
      <c r="U11" s="21"/>
      <c r="V11" s="21"/>
      <c r="W11" s="21">
        <v>29949795</v>
      </c>
      <c r="X11" s="21">
        <v>51890058</v>
      </c>
      <c r="Y11" s="21">
        <v>-21940263</v>
      </c>
      <c r="Z11" s="6">
        <v>-42.28</v>
      </c>
      <c r="AA11" s="28">
        <v>62445945</v>
      </c>
    </row>
    <row r="12" spans="1:27" ht="13.5">
      <c r="A12" s="5" t="s">
        <v>38</v>
      </c>
      <c r="B12" s="3"/>
      <c r="C12" s="19">
        <v>2354035</v>
      </c>
      <c r="D12" s="19"/>
      <c r="E12" s="20">
        <v>27984060</v>
      </c>
      <c r="F12" s="21">
        <v>30332601</v>
      </c>
      <c r="G12" s="21"/>
      <c r="H12" s="21">
        <v>-10188</v>
      </c>
      <c r="I12" s="21">
        <v>1778620</v>
      </c>
      <c r="J12" s="21">
        <v>1768432</v>
      </c>
      <c r="K12" s="21">
        <v>29200</v>
      </c>
      <c r="L12" s="21">
        <v>53382</v>
      </c>
      <c r="M12" s="21">
        <v>1790739</v>
      </c>
      <c r="N12" s="21">
        <v>1873321</v>
      </c>
      <c r="O12" s="21">
        <v>4898</v>
      </c>
      <c r="P12" s="21">
        <v>165000</v>
      </c>
      <c r="Q12" s="21">
        <v>-8544</v>
      </c>
      <c r="R12" s="21">
        <v>161354</v>
      </c>
      <c r="S12" s="21"/>
      <c r="T12" s="21"/>
      <c r="U12" s="21"/>
      <c r="V12" s="21"/>
      <c r="W12" s="21">
        <v>3803107</v>
      </c>
      <c r="X12" s="21">
        <v>23369168</v>
      </c>
      <c r="Y12" s="21">
        <v>-19566061</v>
      </c>
      <c r="Z12" s="6">
        <v>-83.73</v>
      </c>
      <c r="AA12" s="28">
        <v>30332601</v>
      </c>
    </row>
    <row r="13" spans="1:27" ht="13.5">
      <c r="A13" s="5" t="s">
        <v>39</v>
      </c>
      <c r="B13" s="3"/>
      <c r="C13" s="19">
        <v>20007408</v>
      </c>
      <c r="D13" s="19"/>
      <c r="E13" s="20">
        <v>2540008</v>
      </c>
      <c r="F13" s="21">
        <v>8078822</v>
      </c>
      <c r="G13" s="21">
        <v>6012426</v>
      </c>
      <c r="H13" s="21">
        <v>1891333</v>
      </c>
      <c r="I13" s="21"/>
      <c r="J13" s="21">
        <v>7903759</v>
      </c>
      <c r="K13" s="21"/>
      <c r="L13" s="21">
        <v>2358</v>
      </c>
      <c r="M13" s="21"/>
      <c r="N13" s="21">
        <v>2358</v>
      </c>
      <c r="O13" s="21"/>
      <c r="P13" s="21">
        <v>-2404971</v>
      </c>
      <c r="Q13" s="21"/>
      <c r="R13" s="21">
        <v>-2404971</v>
      </c>
      <c r="S13" s="21"/>
      <c r="T13" s="21"/>
      <c r="U13" s="21"/>
      <c r="V13" s="21"/>
      <c r="W13" s="21">
        <v>5501146</v>
      </c>
      <c r="X13" s="21">
        <v>7443135</v>
      </c>
      <c r="Y13" s="21">
        <v>-1941989</v>
      </c>
      <c r="Z13" s="6">
        <v>-26.09</v>
      </c>
      <c r="AA13" s="28">
        <v>8078822</v>
      </c>
    </row>
    <row r="14" spans="1:27" ht="13.5">
      <c r="A14" s="5" t="s">
        <v>40</v>
      </c>
      <c r="B14" s="3"/>
      <c r="C14" s="22"/>
      <c r="D14" s="22"/>
      <c r="E14" s="23">
        <v>1750004</v>
      </c>
      <c r="F14" s="24">
        <v>1750004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1312502</v>
      </c>
      <c r="Y14" s="24">
        <v>-1312502</v>
      </c>
      <c r="Z14" s="7">
        <v>-100</v>
      </c>
      <c r="AA14" s="29">
        <v>1750004</v>
      </c>
    </row>
    <row r="15" spans="1:27" ht="13.5">
      <c r="A15" s="2" t="s">
        <v>41</v>
      </c>
      <c r="B15" s="8"/>
      <c r="C15" s="16">
        <f aca="true" t="shared" si="2" ref="C15:Y15">SUM(C16:C18)</f>
        <v>226368970</v>
      </c>
      <c r="D15" s="16">
        <f>SUM(D16:D18)</f>
        <v>0</v>
      </c>
      <c r="E15" s="17">
        <f t="shared" si="2"/>
        <v>817614624</v>
      </c>
      <c r="F15" s="18">
        <f t="shared" si="2"/>
        <v>1524768018</v>
      </c>
      <c r="G15" s="18">
        <f t="shared" si="2"/>
        <v>31813106</v>
      </c>
      <c r="H15" s="18">
        <f t="shared" si="2"/>
        <v>53772153</v>
      </c>
      <c r="I15" s="18">
        <f t="shared" si="2"/>
        <v>37992369</v>
      </c>
      <c r="J15" s="18">
        <f t="shared" si="2"/>
        <v>123577628</v>
      </c>
      <c r="K15" s="18">
        <f t="shared" si="2"/>
        <v>57445964</v>
      </c>
      <c r="L15" s="18">
        <f t="shared" si="2"/>
        <v>70068320</v>
      </c>
      <c r="M15" s="18">
        <f t="shared" si="2"/>
        <v>55505452</v>
      </c>
      <c r="N15" s="18">
        <f t="shared" si="2"/>
        <v>183019736</v>
      </c>
      <c r="O15" s="18">
        <f t="shared" si="2"/>
        <v>33990095</v>
      </c>
      <c r="P15" s="18">
        <f t="shared" si="2"/>
        <v>47877375</v>
      </c>
      <c r="Q15" s="18">
        <f t="shared" si="2"/>
        <v>72418367</v>
      </c>
      <c r="R15" s="18">
        <f t="shared" si="2"/>
        <v>154285837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460883201</v>
      </c>
      <c r="X15" s="18">
        <f t="shared" si="2"/>
        <v>1294007161</v>
      </c>
      <c r="Y15" s="18">
        <f t="shared" si="2"/>
        <v>-833123960</v>
      </c>
      <c r="Z15" s="4">
        <f>+IF(X15&lt;&gt;0,+(Y15/X15)*100,0)</f>
        <v>-64.38325730409153</v>
      </c>
      <c r="AA15" s="30">
        <f>SUM(AA16:AA18)</f>
        <v>1524768018</v>
      </c>
    </row>
    <row r="16" spans="1:27" ht="13.5">
      <c r="A16" s="5" t="s">
        <v>42</v>
      </c>
      <c r="B16" s="3"/>
      <c r="C16" s="19">
        <v>326005809</v>
      </c>
      <c r="D16" s="19"/>
      <c r="E16" s="20">
        <v>233625644</v>
      </c>
      <c r="F16" s="21">
        <v>372702674</v>
      </c>
      <c r="G16" s="21">
        <v>3597563</v>
      </c>
      <c r="H16" s="21">
        <v>8644024</v>
      </c>
      <c r="I16" s="21">
        <v>5710203</v>
      </c>
      <c r="J16" s="21">
        <v>17951790</v>
      </c>
      <c r="K16" s="21">
        <v>10834134</v>
      </c>
      <c r="L16" s="21">
        <v>3564803</v>
      </c>
      <c r="M16" s="21">
        <v>3384495</v>
      </c>
      <c r="N16" s="21">
        <v>17783432</v>
      </c>
      <c r="O16" s="21">
        <v>1868132</v>
      </c>
      <c r="P16" s="21">
        <v>13172126</v>
      </c>
      <c r="Q16" s="21">
        <v>8933981</v>
      </c>
      <c r="R16" s="21">
        <v>23974239</v>
      </c>
      <c r="S16" s="21"/>
      <c r="T16" s="21"/>
      <c r="U16" s="21"/>
      <c r="V16" s="21"/>
      <c r="W16" s="21">
        <v>59709461</v>
      </c>
      <c r="X16" s="21">
        <v>308082273</v>
      </c>
      <c r="Y16" s="21">
        <v>-248372812</v>
      </c>
      <c r="Z16" s="6">
        <v>-80.62</v>
      </c>
      <c r="AA16" s="28">
        <v>372702674</v>
      </c>
    </row>
    <row r="17" spans="1:27" ht="13.5">
      <c r="A17" s="5" t="s">
        <v>43</v>
      </c>
      <c r="B17" s="3"/>
      <c r="C17" s="19">
        <v>-99848421</v>
      </c>
      <c r="D17" s="19"/>
      <c r="E17" s="20">
        <v>583623976</v>
      </c>
      <c r="F17" s="21">
        <v>1151670344</v>
      </c>
      <c r="G17" s="21">
        <v>28215543</v>
      </c>
      <c r="H17" s="21">
        <v>45128129</v>
      </c>
      <c r="I17" s="21">
        <v>32266354</v>
      </c>
      <c r="J17" s="21">
        <v>105610026</v>
      </c>
      <c r="K17" s="21">
        <v>46611830</v>
      </c>
      <c r="L17" s="21">
        <v>66503517</v>
      </c>
      <c r="M17" s="21">
        <v>52120957</v>
      </c>
      <c r="N17" s="21">
        <v>165236304</v>
      </c>
      <c r="O17" s="21">
        <v>32121963</v>
      </c>
      <c r="P17" s="21">
        <v>34705249</v>
      </c>
      <c r="Q17" s="21">
        <v>63459869</v>
      </c>
      <c r="R17" s="21">
        <v>130287081</v>
      </c>
      <c r="S17" s="21"/>
      <c r="T17" s="21"/>
      <c r="U17" s="21"/>
      <c r="V17" s="21"/>
      <c r="W17" s="21">
        <v>401133411</v>
      </c>
      <c r="X17" s="21">
        <v>985626155</v>
      </c>
      <c r="Y17" s="21">
        <v>-584492744</v>
      </c>
      <c r="Z17" s="6">
        <v>-59.3</v>
      </c>
      <c r="AA17" s="28">
        <v>1151670344</v>
      </c>
    </row>
    <row r="18" spans="1:27" ht="13.5">
      <c r="A18" s="5" t="s">
        <v>44</v>
      </c>
      <c r="B18" s="3"/>
      <c r="C18" s="19">
        <v>211582</v>
      </c>
      <c r="D18" s="19"/>
      <c r="E18" s="20">
        <v>365004</v>
      </c>
      <c r="F18" s="21">
        <v>395000</v>
      </c>
      <c r="G18" s="21"/>
      <c r="H18" s="21"/>
      <c r="I18" s="21">
        <v>15812</v>
      </c>
      <c r="J18" s="21">
        <v>15812</v>
      </c>
      <c r="K18" s="21"/>
      <c r="L18" s="21"/>
      <c r="M18" s="21"/>
      <c r="N18" s="21"/>
      <c r="O18" s="21"/>
      <c r="P18" s="21"/>
      <c r="Q18" s="21">
        <v>24517</v>
      </c>
      <c r="R18" s="21">
        <v>24517</v>
      </c>
      <c r="S18" s="21"/>
      <c r="T18" s="21"/>
      <c r="U18" s="21"/>
      <c r="V18" s="21"/>
      <c r="W18" s="21">
        <v>40329</v>
      </c>
      <c r="X18" s="21">
        <v>298733</v>
      </c>
      <c r="Y18" s="21">
        <v>-258404</v>
      </c>
      <c r="Z18" s="6">
        <v>-86.5</v>
      </c>
      <c r="AA18" s="28">
        <v>395000</v>
      </c>
    </row>
    <row r="19" spans="1:27" ht="13.5">
      <c r="A19" s="2" t="s">
        <v>45</v>
      </c>
      <c r="B19" s="8"/>
      <c r="C19" s="16">
        <f aca="true" t="shared" si="3" ref="C19:Y19">SUM(C20:C23)</f>
        <v>820530561</v>
      </c>
      <c r="D19" s="16">
        <f>SUM(D20:D23)</f>
        <v>0</v>
      </c>
      <c r="E19" s="17">
        <f t="shared" si="3"/>
        <v>1752145295</v>
      </c>
      <c r="F19" s="18">
        <f t="shared" si="3"/>
        <v>1940009782</v>
      </c>
      <c r="G19" s="18">
        <f t="shared" si="3"/>
        <v>43924926</v>
      </c>
      <c r="H19" s="18">
        <f t="shared" si="3"/>
        <v>38122170</v>
      </c>
      <c r="I19" s="18">
        <f t="shared" si="3"/>
        <v>114845599</v>
      </c>
      <c r="J19" s="18">
        <f t="shared" si="3"/>
        <v>196892695</v>
      </c>
      <c r="K19" s="18">
        <f t="shared" si="3"/>
        <v>62815866</v>
      </c>
      <c r="L19" s="18">
        <f t="shared" si="3"/>
        <v>47882866</v>
      </c>
      <c r="M19" s="18">
        <f t="shared" si="3"/>
        <v>78908493</v>
      </c>
      <c r="N19" s="18">
        <f t="shared" si="3"/>
        <v>189607225</v>
      </c>
      <c r="O19" s="18">
        <f t="shared" si="3"/>
        <v>30434309</v>
      </c>
      <c r="P19" s="18">
        <f t="shared" si="3"/>
        <v>270071662</v>
      </c>
      <c r="Q19" s="18">
        <f t="shared" si="3"/>
        <v>104213844</v>
      </c>
      <c r="R19" s="18">
        <f t="shared" si="3"/>
        <v>404719815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791219735</v>
      </c>
      <c r="X19" s="18">
        <f t="shared" si="3"/>
        <v>1463499812</v>
      </c>
      <c r="Y19" s="18">
        <f t="shared" si="3"/>
        <v>-672280077</v>
      </c>
      <c r="Z19" s="4">
        <f>+IF(X19&lt;&gt;0,+(Y19/X19)*100,0)</f>
        <v>-45.93646486918715</v>
      </c>
      <c r="AA19" s="30">
        <f>SUM(AA20:AA23)</f>
        <v>1940009782</v>
      </c>
    </row>
    <row r="20" spans="1:27" ht="13.5">
      <c r="A20" s="5" t="s">
        <v>46</v>
      </c>
      <c r="B20" s="3"/>
      <c r="C20" s="19">
        <v>68686573</v>
      </c>
      <c r="D20" s="19"/>
      <c r="E20" s="20">
        <v>281088069</v>
      </c>
      <c r="F20" s="21">
        <v>332692190</v>
      </c>
      <c r="G20" s="21">
        <v>28135735</v>
      </c>
      <c r="H20" s="21">
        <v>13587997</v>
      </c>
      <c r="I20" s="21">
        <v>18283840</v>
      </c>
      <c r="J20" s="21">
        <v>60007572</v>
      </c>
      <c r="K20" s="21">
        <v>9641723</v>
      </c>
      <c r="L20" s="21">
        <v>12242547</v>
      </c>
      <c r="M20" s="21">
        <v>14490893</v>
      </c>
      <c r="N20" s="21">
        <v>36375163</v>
      </c>
      <c r="O20" s="21">
        <v>4454904</v>
      </c>
      <c r="P20" s="21">
        <v>7238542</v>
      </c>
      <c r="Q20" s="21">
        <v>14407461</v>
      </c>
      <c r="R20" s="21">
        <v>26100907</v>
      </c>
      <c r="S20" s="21"/>
      <c r="T20" s="21"/>
      <c r="U20" s="21"/>
      <c r="V20" s="21"/>
      <c r="W20" s="21">
        <v>122483642</v>
      </c>
      <c r="X20" s="21">
        <v>247033384</v>
      </c>
      <c r="Y20" s="21">
        <v>-124549742</v>
      </c>
      <c r="Z20" s="6">
        <v>-50.42</v>
      </c>
      <c r="AA20" s="28">
        <v>332692190</v>
      </c>
    </row>
    <row r="21" spans="1:27" ht="13.5">
      <c r="A21" s="5" t="s">
        <v>47</v>
      </c>
      <c r="B21" s="3"/>
      <c r="C21" s="19">
        <v>585514001</v>
      </c>
      <c r="D21" s="19"/>
      <c r="E21" s="20">
        <v>991244710</v>
      </c>
      <c r="F21" s="21">
        <v>899781930</v>
      </c>
      <c r="G21" s="21">
        <v>10778090</v>
      </c>
      <c r="H21" s="21">
        <v>16132534</v>
      </c>
      <c r="I21" s="21">
        <v>89189234</v>
      </c>
      <c r="J21" s="21">
        <v>116099858</v>
      </c>
      <c r="K21" s="21">
        <v>31187728</v>
      </c>
      <c r="L21" s="21">
        <v>12604657</v>
      </c>
      <c r="M21" s="21">
        <v>34778219</v>
      </c>
      <c r="N21" s="21">
        <v>78570604</v>
      </c>
      <c r="O21" s="21">
        <v>16906020</v>
      </c>
      <c r="P21" s="21">
        <v>81785632</v>
      </c>
      <c r="Q21" s="21">
        <v>38587412</v>
      </c>
      <c r="R21" s="21">
        <v>137279064</v>
      </c>
      <c r="S21" s="21"/>
      <c r="T21" s="21"/>
      <c r="U21" s="21"/>
      <c r="V21" s="21"/>
      <c r="W21" s="21">
        <v>331949526</v>
      </c>
      <c r="X21" s="21">
        <v>667678805</v>
      </c>
      <c r="Y21" s="21">
        <v>-335729279</v>
      </c>
      <c r="Z21" s="6">
        <v>-50.28</v>
      </c>
      <c r="AA21" s="28">
        <v>899781930</v>
      </c>
    </row>
    <row r="22" spans="1:27" ht="13.5">
      <c r="A22" s="5" t="s">
        <v>48</v>
      </c>
      <c r="B22" s="3"/>
      <c r="C22" s="22">
        <v>158290558</v>
      </c>
      <c r="D22" s="22"/>
      <c r="E22" s="23">
        <v>407265607</v>
      </c>
      <c r="F22" s="24">
        <v>669685660</v>
      </c>
      <c r="G22" s="24">
        <v>2236130</v>
      </c>
      <c r="H22" s="24">
        <v>7952777</v>
      </c>
      <c r="I22" s="24">
        <v>5052277</v>
      </c>
      <c r="J22" s="24">
        <v>15241184</v>
      </c>
      <c r="K22" s="24">
        <v>20780045</v>
      </c>
      <c r="L22" s="24">
        <v>19968975</v>
      </c>
      <c r="M22" s="24">
        <v>27556592</v>
      </c>
      <c r="N22" s="24">
        <v>68305612</v>
      </c>
      <c r="O22" s="24">
        <v>9072907</v>
      </c>
      <c r="P22" s="24">
        <v>178790527</v>
      </c>
      <c r="Q22" s="24">
        <v>47238428</v>
      </c>
      <c r="R22" s="24">
        <v>235101862</v>
      </c>
      <c r="S22" s="24"/>
      <c r="T22" s="24"/>
      <c r="U22" s="24"/>
      <c r="V22" s="24"/>
      <c r="W22" s="24">
        <v>318648658</v>
      </c>
      <c r="X22" s="24">
        <v>519431611</v>
      </c>
      <c r="Y22" s="24">
        <v>-200782953</v>
      </c>
      <c r="Z22" s="7">
        <v>-38.65</v>
      </c>
      <c r="AA22" s="29">
        <v>669685660</v>
      </c>
    </row>
    <row r="23" spans="1:27" ht="13.5">
      <c r="A23" s="5" t="s">
        <v>49</v>
      </c>
      <c r="B23" s="3"/>
      <c r="C23" s="19">
        <v>8039429</v>
      </c>
      <c r="D23" s="19"/>
      <c r="E23" s="20">
        <v>72546909</v>
      </c>
      <c r="F23" s="21">
        <v>37850002</v>
      </c>
      <c r="G23" s="21">
        <v>2774971</v>
      </c>
      <c r="H23" s="21">
        <v>448862</v>
      </c>
      <c r="I23" s="21">
        <v>2320248</v>
      </c>
      <c r="J23" s="21">
        <v>5544081</v>
      </c>
      <c r="K23" s="21">
        <v>1206370</v>
      </c>
      <c r="L23" s="21">
        <v>3066687</v>
      </c>
      <c r="M23" s="21">
        <v>2082789</v>
      </c>
      <c r="N23" s="21">
        <v>6355846</v>
      </c>
      <c r="O23" s="21">
        <v>478</v>
      </c>
      <c r="P23" s="21">
        <v>2256961</v>
      </c>
      <c r="Q23" s="21">
        <v>3980543</v>
      </c>
      <c r="R23" s="21">
        <v>6237982</v>
      </c>
      <c r="S23" s="21"/>
      <c r="T23" s="21"/>
      <c r="U23" s="21"/>
      <c r="V23" s="21"/>
      <c r="W23" s="21">
        <v>18137909</v>
      </c>
      <c r="X23" s="21">
        <v>29356012</v>
      </c>
      <c r="Y23" s="21">
        <v>-11218103</v>
      </c>
      <c r="Z23" s="6">
        <v>-38.21</v>
      </c>
      <c r="AA23" s="28">
        <v>37850002</v>
      </c>
    </row>
    <row r="24" spans="1:27" ht="13.5">
      <c r="A24" s="2" t="s">
        <v>50</v>
      </c>
      <c r="B24" s="8"/>
      <c r="C24" s="16">
        <v>162612</v>
      </c>
      <c r="D24" s="16"/>
      <c r="E24" s="17">
        <v>19609537</v>
      </c>
      <c r="F24" s="18">
        <v>12198772</v>
      </c>
      <c r="G24" s="18"/>
      <c r="H24" s="18">
        <v>704348</v>
      </c>
      <c r="I24" s="18"/>
      <c r="J24" s="18">
        <v>704348</v>
      </c>
      <c r="K24" s="18">
        <v>2614606</v>
      </c>
      <c r="L24" s="18"/>
      <c r="M24" s="18">
        <v>1009913</v>
      </c>
      <c r="N24" s="18">
        <v>3624519</v>
      </c>
      <c r="O24" s="18"/>
      <c r="P24" s="18">
        <v>710001</v>
      </c>
      <c r="Q24" s="18">
        <v>1851038</v>
      </c>
      <c r="R24" s="18">
        <v>2561039</v>
      </c>
      <c r="S24" s="18"/>
      <c r="T24" s="18"/>
      <c r="U24" s="18"/>
      <c r="V24" s="18"/>
      <c r="W24" s="18">
        <v>6889906</v>
      </c>
      <c r="X24" s="18">
        <v>11742846</v>
      </c>
      <c r="Y24" s="18">
        <v>-4852940</v>
      </c>
      <c r="Z24" s="4">
        <v>-41.33</v>
      </c>
      <c r="AA24" s="30">
        <v>12198772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1657467245</v>
      </c>
      <c r="D25" s="50">
        <f>+D5+D9+D15+D19+D24</f>
        <v>0</v>
      </c>
      <c r="E25" s="51">
        <f t="shared" si="4"/>
        <v>3442942560</v>
      </c>
      <c r="F25" s="52">
        <f t="shared" si="4"/>
        <v>4491779809</v>
      </c>
      <c r="G25" s="52">
        <f t="shared" si="4"/>
        <v>-307584741</v>
      </c>
      <c r="H25" s="52">
        <f t="shared" si="4"/>
        <v>104062003</v>
      </c>
      <c r="I25" s="52">
        <f t="shared" si="4"/>
        <v>162399908</v>
      </c>
      <c r="J25" s="52">
        <f t="shared" si="4"/>
        <v>-41122830</v>
      </c>
      <c r="K25" s="52">
        <f t="shared" si="4"/>
        <v>131243451</v>
      </c>
      <c r="L25" s="52">
        <f t="shared" si="4"/>
        <v>126118651</v>
      </c>
      <c r="M25" s="52">
        <f t="shared" si="4"/>
        <v>151610755</v>
      </c>
      <c r="N25" s="52">
        <f t="shared" si="4"/>
        <v>408972857</v>
      </c>
      <c r="O25" s="52">
        <f t="shared" si="4"/>
        <v>75673035</v>
      </c>
      <c r="P25" s="52">
        <f t="shared" si="4"/>
        <v>333457847</v>
      </c>
      <c r="Q25" s="52">
        <f t="shared" si="4"/>
        <v>199475750</v>
      </c>
      <c r="R25" s="52">
        <f t="shared" si="4"/>
        <v>608606632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976456659</v>
      </c>
      <c r="X25" s="52">
        <f t="shared" si="4"/>
        <v>3685165852</v>
      </c>
      <c r="Y25" s="52">
        <f t="shared" si="4"/>
        <v>-2708709193</v>
      </c>
      <c r="Z25" s="53">
        <f>+IF(X25&lt;&gt;0,+(Y25/X25)*100,0)</f>
        <v>-73.50304712961396</v>
      </c>
      <c r="AA25" s="54">
        <f>+AA5+AA9+AA15+AA19+AA24</f>
        <v>4491779809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1010011343</v>
      </c>
      <c r="D28" s="19"/>
      <c r="E28" s="20">
        <v>2097253855</v>
      </c>
      <c r="F28" s="21">
        <v>2228018004</v>
      </c>
      <c r="G28" s="21">
        <v>46443672</v>
      </c>
      <c r="H28" s="21">
        <v>91468743</v>
      </c>
      <c r="I28" s="21">
        <v>117118507</v>
      </c>
      <c r="J28" s="21">
        <v>255030922</v>
      </c>
      <c r="K28" s="21">
        <v>103668309</v>
      </c>
      <c r="L28" s="21">
        <v>108624147</v>
      </c>
      <c r="M28" s="21">
        <v>116739347</v>
      </c>
      <c r="N28" s="21">
        <v>329031803</v>
      </c>
      <c r="O28" s="21">
        <v>58352670</v>
      </c>
      <c r="P28" s="21">
        <v>336370924</v>
      </c>
      <c r="Q28" s="21">
        <v>159163754</v>
      </c>
      <c r="R28" s="21">
        <v>553887348</v>
      </c>
      <c r="S28" s="21"/>
      <c r="T28" s="21"/>
      <c r="U28" s="21"/>
      <c r="V28" s="21"/>
      <c r="W28" s="21">
        <v>1137950073</v>
      </c>
      <c r="X28" s="21">
        <v>1631392673</v>
      </c>
      <c r="Y28" s="21">
        <v>-493442600</v>
      </c>
      <c r="Z28" s="6">
        <v>-30.25</v>
      </c>
      <c r="AA28" s="19">
        <v>2228018004</v>
      </c>
    </row>
    <row r="29" spans="1:27" ht="13.5">
      <c r="A29" s="56" t="s">
        <v>55</v>
      </c>
      <c r="B29" s="3"/>
      <c r="C29" s="19">
        <v>15791082</v>
      </c>
      <c r="D29" s="19"/>
      <c r="E29" s="20">
        <v>1066000</v>
      </c>
      <c r="F29" s="21">
        <v>58785984</v>
      </c>
      <c r="G29" s="21"/>
      <c r="H29" s="21">
        <v>780096</v>
      </c>
      <c r="I29" s="21">
        <v>266009</v>
      </c>
      <c r="J29" s="21">
        <v>1046105</v>
      </c>
      <c r="K29" s="21">
        <v>5701401</v>
      </c>
      <c r="L29" s="21">
        <v>36530</v>
      </c>
      <c r="M29" s="21">
        <v>3643372</v>
      </c>
      <c r="N29" s="21">
        <v>9381303</v>
      </c>
      <c r="O29" s="21">
        <v>2746283</v>
      </c>
      <c r="P29" s="21">
        <v>2797703</v>
      </c>
      <c r="Q29" s="21">
        <v>289101</v>
      </c>
      <c r="R29" s="21">
        <v>5833087</v>
      </c>
      <c r="S29" s="21"/>
      <c r="T29" s="21"/>
      <c r="U29" s="21"/>
      <c r="V29" s="21"/>
      <c r="W29" s="21">
        <v>16260495</v>
      </c>
      <c r="X29" s="21">
        <v>36700007</v>
      </c>
      <c r="Y29" s="21">
        <v>-20439512</v>
      </c>
      <c r="Z29" s="6">
        <v>-55.69</v>
      </c>
      <c r="AA29" s="28">
        <v>58785984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1247407</v>
      </c>
      <c r="D31" s="19"/>
      <c r="E31" s="20">
        <v>4864000</v>
      </c>
      <c r="F31" s="21">
        <v>3964000</v>
      </c>
      <c r="G31" s="21"/>
      <c r="H31" s="21"/>
      <c r="I31" s="21"/>
      <c r="J31" s="21"/>
      <c r="K31" s="21">
        <v>165350</v>
      </c>
      <c r="L31" s="21"/>
      <c r="M31" s="21">
        <v>78768</v>
      </c>
      <c r="N31" s="21">
        <v>244118</v>
      </c>
      <c r="O31" s="21">
        <v>6408</v>
      </c>
      <c r="P31" s="21">
        <v>2664</v>
      </c>
      <c r="Q31" s="21"/>
      <c r="R31" s="21">
        <v>9072</v>
      </c>
      <c r="S31" s="21"/>
      <c r="T31" s="21"/>
      <c r="U31" s="21"/>
      <c r="V31" s="21"/>
      <c r="W31" s="21">
        <v>253190</v>
      </c>
      <c r="X31" s="21">
        <v>2972997</v>
      </c>
      <c r="Y31" s="21">
        <v>-2719807</v>
      </c>
      <c r="Z31" s="6">
        <v>-91.48</v>
      </c>
      <c r="AA31" s="28">
        <v>3964000</v>
      </c>
    </row>
    <row r="32" spans="1:27" ht="13.5">
      <c r="A32" s="58" t="s">
        <v>58</v>
      </c>
      <c r="B32" s="3"/>
      <c r="C32" s="25">
        <f aca="true" t="shared" si="5" ref="C32:Y32">SUM(C28:C31)</f>
        <v>1027049832</v>
      </c>
      <c r="D32" s="25">
        <f>SUM(D28:D31)</f>
        <v>0</v>
      </c>
      <c r="E32" s="26">
        <f t="shared" si="5"/>
        <v>2103183855</v>
      </c>
      <c r="F32" s="27">
        <f t="shared" si="5"/>
        <v>2290767988</v>
      </c>
      <c r="G32" s="27">
        <f t="shared" si="5"/>
        <v>46443672</v>
      </c>
      <c r="H32" s="27">
        <f t="shared" si="5"/>
        <v>92248839</v>
      </c>
      <c r="I32" s="27">
        <f t="shared" si="5"/>
        <v>117384516</v>
      </c>
      <c r="J32" s="27">
        <f t="shared" si="5"/>
        <v>256077027</v>
      </c>
      <c r="K32" s="27">
        <f t="shared" si="5"/>
        <v>109535060</v>
      </c>
      <c r="L32" s="27">
        <f t="shared" si="5"/>
        <v>108660677</v>
      </c>
      <c r="M32" s="27">
        <f t="shared" si="5"/>
        <v>120461487</v>
      </c>
      <c r="N32" s="27">
        <f t="shared" si="5"/>
        <v>338657224</v>
      </c>
      <c r="O32" s="27">
        <f t="shared" si="5"/>
        <v>61105361</v>
      </c>
      <c r="P32" s="27">
        <f t="shared" si="5"/>
        <v>339171291</v>
      </c>
      <c r="Q32" s="27">
        <f t="shared" si="5"/>
        <v>159452855</v>
      </c>
      <c r="R32" s="27">
        <f t="shared" si="5"/>
        <v>559729507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1154463758</v>
      </c>
      <c r="X32" s="27">
        <f t="shared" si="5"/>
        <v>1671065677</v>
      </c>
      <c r="Y32" s="27">
        <f t="shared" si="5"/>
        <v>-516601919</v>
      </c>
      <c r="Z32" s="13">
        <f>+IF(X32&lt;&gt;0,+(Y32/X32)*100,0)</f>
        <v>-30.914519166442073</v>
      </c>
      <c r="AA32" s="31">
        <f>SUM(AA28:AA31)</f>
        <v>2290767988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2691051</v>
      </c>
      <c r="D34" s="19"/>
      <c r="E34" s="20">
        <v>60000000</v>
      </c>
      <c r="F34" s="21">
        <v>160000000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120000001</v>
      </c>
      <c r="Y34" s="21">
        <v>-120000001</v>
      </c>
      <c r="Z34" s="6">
        <v>-100</v>
      </c>
      <c r="AA34" s="28">
        <v>160000000</v>
      </c>
    </row>
    <row r="35" spans="1:27" ht="13.5">
      <c r="A35" s="59" t="s">
        <v>61</v>
      </c>
      <c r="B35" s="3"/>
      <c r="C35" s="19">
        <v>60536956</v>
      </c>
      <c r="D35" s="19"/>
      <c r="E35" s="20">
        <v>502922675</v>
      </c>
      <c r="F35" s="21">
        <v>328732592</v>
      </c>
      <c r="G35" s="21">
        <v>34331264</v>
      </c>
      <c r="H35" s="21">
        <v>7516050</v>
      </c>
      <c r="I35" s="21">
        <v>43301894</v>
      </c>
      <c r="J35" s="21">
        <v>85149208</v>
      </c>
      <c r="K35" s="21">
        <v>16010618</v>
      </c>
      <c r="L35" s="21">
        <v>9103451</v>
      </c>
      <c r="M35" s="21">
        <v>18393013</v>
      </c>
      <c r="N35" s="21">
        <v>43507082</v>
      </c>
      <c r="O35" s="21">
        <v>6643260</v>
      </c>
      <c r="P35" s="21">
        <v>8659284</v>
      </c>
      <c r="Q35" s="21">
        <v>23305789</v>
      </c>
      <c r="R35" s="21">
        <v>38608333</v>
      </c>
      <c r="S35" s="21"/>
      <c r="T35" s="21"/>
      <c r="U35" s="21"/>
      <c r="V35" s="21"/>
      <c r="W35" s="21">
        <v>167264623</v>
      </c>
      <c r="X35" s="21">
        <v>245232978</v>
      </c>
      <c r="Y35" s="21">
        <v>-77968355</v>
      </c>
      <c r="Z35" s="6">
        <v>-31.79</v>
      </c>
      <c r="AA35" s="28">
        <v>328732592</v>
      </c>
    </row>
    <row r="36" spans="1:27" ht="13.5">
      <c r="A36" s="60" t="s">
        <v>62</v>
      </c>
      <c r="B36" s="10"/>
      <c r="C36" s="61">
        <f aca="true" t="shared" si="6" ref="C36:Y36">SUM(C32:C35)</f>
        <v>1090277839</v>
      </c>
      <c r="D36" s="61">
        <f>SUM(D32:D35)</f>
        <v>0</v>
      </c>
      <c r="E36" s="62">
        <f t="shared" si="6"/>
        <v>2666106530</v>
      </c>
      <c r="F36" s="63">
        <f t="shared" si="6"/>
        <v>2779500580</v>
      </c>
      <c r="G36" s="63">
        <f t="shared" si="6"/>
        <v>80774936</v>
      </c>
      <c r="H36" s="63">
        <f t="shared" si="6"/>
        <v>99764889</v>
      </c>
      <c r="I36" s="63">
        <f t="shared" si="6"/>
        <v>160686410</v>
      </c>
      <c r="J36" s="63">
        <f t="shared" si="6"/>
        <v>341226235</v>
      </c>
      <c r="K36" s="63">
        <f t="shared" si="6"/>
        <v>125545678</v>
      </c>
      <c r="L36" s="63">
        <f t="shared" si="6"/>
        <v>117764128</v>
      </c>
      <c r="M36" s="63">
        <f t="shared" si="6"/>
        <v>138854500</v>
      </c>
      <c r="N36" s="63">
        <f t="shared" si="6"/>
        <v>382164306</v>
      </c>
      <c r="O36" s="63">
        <f t="shared" si="6"/>
        <v>67748621</v>
      </c>
      <c r="P36" s="63">
        <f t="shared" si="6"/>
        <v>347830575</v>
      </c>
      <c r="Q36" s="63">
        <f t="shared" si="6"/>
        <v>182758644</v>
      </c>
      <c r="R36" s="63">
        <f t="shared" si="6"/>
        <v>598337840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1321728381</v>
      </c>
      <c r="X36" s="63">
        <f t="shared" si="6"/>
        <v>2036298656</v>
      </c>
      <c r="Y36" s="63">
        <f t="shared" si="6"/>
        <v>-714570275</v>
      </c>
      <c r="Z36" s="64">
        <f>+IF(X36&lt;&gt;0,+(Y36/X36)*100,0)</f>
        <v>-35.09162434962585</v>
      </c>
      <c r="AA36" s="65">
        <f>SUM(AA32:AA35)</f>
        <v>2779500580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 password="F954" sheet="1"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851273</v>
      </c>
      <c r="D5" s="16">
        <f>SUM(D6:D8)</f>
        <v>0</v>
      </c>
      <c r="E5" s="17">
        <f t="shared" si="0"/>
        <v>11388216</v>
      </c>
      <c r="F5" s="18">
        <f t="shared" si="0"/>
        <v>10250133</v>
      </c>
      <c r="G5" s="18">
        <f t="shared" si="0"/>
        <v>0</v>
      </c>
      <c r="H5" s="18">
        <f t="shared" si="0"/>
        <v>23000</v>
      </c>
      <c r="I5" s="18">
        <f t="shared" si="0"/>
        <v>26500</v>
      </c>
      <c r="J5" s="18">
        <f t="shared" si="0"/>
        <v>49500</v>
      </c>
      <c r="K5" s="18">
        <f t="shared" si="0"/>
        <v>3375</v>
      </c>
      <c r="L5" s="18">
        <f t="shared" si="0"/>
        <v>0</v>
      </c>
      <c r="M5" s="18">
        <f t="shared" si="0"/>
        <v>187096</v>
      </c>
      <c r="N5" s="18">
        <f t="shared" si="0"/>
        <v>190471</v>
      </c>
      <c r="O5" s="18">
        <f t="shared" si="0"/>
        <v>73989</v>
      </c>
      <c r="P5" s="18">
        <f t="shared" si="0"/>
        <v>57619</v>
      </c>
      <c r="Q5" s="18">
        <f t="shared" si="0"/>
        <v>52790</v>
      </c>
      <c r="R5" s="18">
        <f t="shared" si="0"/>
        <v>184398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424369</v>
      </c>
      <c r="X5" s="18">
        <f t="shared" si="0"/>
        <v>7368154</v>
      </c>
      <c r="Y5" s="18">
        <f t="shared" si="0"/>
        <v>-6943785</v>
      </c>
      <c r="Z5" s="4">
        <f>+IF(X5&lt;&gt;0,+(Y5/X5)*100,0)</f>
        <v>-94.24049768775191</v>
      </c>
      <c r="AA5" s="16">
        <f>SUM(AA6:AA8)</f>
        <v>10250133</v>
      </c>
    </row>
    <row r="6" spans="1:27" ht="13.5">
      <c r="A6" s="5" t="s">
        <v>32</v>
      </c>
      <c r="B6" s="3"/>
      <c r="C6" s="19">
        <v>143098</v>
      </c>
      <c r="D6" s="19"/>
      <c r="E6" s="20">
        <v>2424324</v>
      </c>
      <c r="F6" s="21">
        <v>4135220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>
        <v>28500</v>
      </c>
      <c r="R6" s="21">
        <v>28500</v>
      </c>
      <c r="S6" s="21"/>
      <c r="T6" s="21"/>
      <c r="U6" s="21"/>
      <c r="V6" s="21"/>
      <c r="W6" s="21">
        <v>28500</v>
      </c>
      <c r="X6" s="21">
        <v>2502598</v>
      </c>
      <c r="Y6" s="21">
        <v>-2474098</v>
      </c>
      <c r="Z6" s="6">
        <v>-98.86</v>
      </c>
      <c r="AA6" s="28">
        <v>4135220</v>
      </c>
    </row>
    <row r="7" spans="1:27" ht="13.5">
      <c r="A7" s="5" t="s">
        <v>33</v>
      </c>
      <c r="B7" s="3"/>
      <c r="C7" s="22">
        <v>708175</v>
      </c>
      <c r="D7" s="22"/>
      <c r="E7" s="23">
        <v>8963892</v>
      </c>
      <c r="F7" s="24">
        <v>6114913</v>
      </c>
      <c r="G7" s="24"/>
      <c r="H7" s="24">
        <v>23000</v>
      </c>
      <c r="I7" s="24">
        <v>26500</v>
      </c>
      <c r="J7" s="24">
        <v>49500</v>
      </c>
      <c r="K7" s="24">
        <v>3375</v>
      </c>
      <c r="L7" s="24"/>
      <c r="M7" s="24">
        <v>187096</v>
      </c>
      <c r="N7" s="24">
        <v>190471</v>
      </c>
      <c r="O7" s="24">
        <v>73989</v>
      </c>
      <c r="P7" s="24">
        <v>57619</v>
      </c>
      <c r="Q7" s="24">
        <v>24290</v>
      </c>
      <c r="R7" s="24">
        <v>155898</v>
      </c>
      <c r="S7" s="24"/>
      <c r="T7" s="24"/>
      <c r="U7" s="24"/>
      <c r="V7" s="24"/>
      <c r="W7" s="24">
        <v>395869</v>
      </c>
      <c r="X7" s="24">
        <v>4865556</v>
      </c>
      <c r="Y7" s="24">
        <v>-4469687</v>
      </c>
      <c r="Z7" s="7">
        <v>-91.86</v>
      </c>
      <c r="AA7" s="29">
        <v>6114913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16681212</v>
      </c>
      <c r="D9" s="16">
        <f>SUM(D10:D14)</f>
        <v>0</v>
      </c>
      <c r="E9" s="17">
        <f t="shared" si="1"/>
        <v>46712076</v>
      </c>
      <c r="F9" s="18">
        <f t="shared" si="1"/>
        <v>37824061</v>
      </c>
      <c r="G9" s="18">
        <f t="shared" si="1"/>
        <v>338662</v>
      </c>
      <c r="H9" s="18">
        <f t="shared" si="1"/>
        <v>1566684</v>
      </c>
      <c r="I9" s="18">
        <f t="shared" si="1"/>
        <v>1675498</v>
      </c>
      <c r="J9" s="18">
        <f t="shared" si="1"/>
        <v>3580844</v>
      </c>
      <c r="K9" s="18">
        <f t="shared" si="1"/>
        <v>0</v>
      </c>
      <c r="L9" s="18">
        <f t="shared" si="1"/>
        <v>836876</v>
      </c>
      <c r="M9" s="18">
        <f t="shared" si="1"/>
        <v>1131365</v>
      </c>
      <c r="N9" s="18">
        <f t="shared" si="1"/>
        <v>1968241</v>
      </c>
      <c r="O9" s="18">
        <f t="shared" si="1"/>
        <v>0</v>
      </c>
      <c r="P9" s="18">
        <f t="shared" si="1"/>
        <v>1224630</v>
      </c>
      <c r="Q9" s="18">
        <f t="shared" si="1"/>
        <v>2148363</v>
      </c>
      <c r="R9" s="18">
        <f t="shared" si="1"/>
        <v>3372993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8922078</v>
      </c>
      <c r="X9" s="18">
        <f t="shared" si="1"/>
        <v>29509774</v>
      </c>
      <c r="Y9" s="18">
        <f t="shared" si="1"/>
        <v>-20587696</v>
      </c>
      <c r="Z9" s="4">
        <f>+IF(X9&lt;&gt;0,+(Y9/X9)*100,0)</f>
        <v>-69.76568509131924</v>
      </c>
      <c r="AA9" s="30">
        <f>SUM(AA10:AA14)</f>
        <v>37824061</v>
      </c>
    </row>
    <row r="10" spans="1:27" ht="13.5">
      <c r="A10" s="5" t="s">
        <v>36</v>
      </c>
      <c r="B10" s="3"/>
      <c r="C10" s="19">
        <v>16564556</v>
      </c>
      <c r="D10" s="19"/>
      <c r="E10" s="20">
        <v>6618000</v>
      </c>
      <c r="F10" s="21">
        <v>6617996</v>
      </c>
      <c r="G10" s="21">
        <v>338662</v>
      </c>
      <c r="H10" s="21"/>
      <c r="I10" s="21"/>
      <c r="J10" s="21">
        <v>338662</v>
      </c>
      <c r="K10" s="21"/>
      <c r="L10" s="21">
        <v>836876</v>
      </c>
      <c r="M10" s="21">
        <v>26700</v>
      </c>
      <c r="N10" s="21">
        <v>863576</v>
      </c>
      <c r="O10" s="21"/>
      <c r="P10" s="21">
        <v>852240</v>
      </c>
      <c r="Q10" s="21">
        <v>864797</v>
      </c>
      <c r="R10" s="21">
        <v>1717037</v>
      </c>
      <c r="S10" s="21"/>
      <c r="T10" s="21"/>
      <c r="U10" s="21"/>
      <c r="V10" s="21"/>
      <c r="W10" s="21">
        <v>2919275</v>
      </c>
      <c r="X10" s="21">
        <v>4963495</v>
      </c>
      <c r="Y10" s="21">
        <v>-2044220</v>
      </c>
      <c r="Z10" s="6">
        <v>-41.19</v>
      </c>
      <c r="AA10" s="28">
        <v>6617996</v>
      </c>
    </row>
    <row r="11" spans="1:27" ht="13.5">
      <c r="A11" s="5" t="s">
        <v>37</v>
      </c>
      <c r="B11" s="3"/>
      <c r="C11" s="19">
        <v>87500</v>
      </c>
      <c r="D11" s="19"/>
      <c r="E11" s="20">
        <v>25340004</v>
      </c>
      <c r="F11" s="21">
        <v>21570009</v>
      </c>
      <c r="G11" s="21"/>
      <c r="H11" s="21">
        <v>1566684</v>
      </c>
      <c r="I11" s="21"/>
      <c r="J11" s="21">
        <v>1566684</v>
      </c>
      <c r="K11" s="21"/>
      <c r="L11" s="21"/>
      <c r="M11" s="21">
        <v>1104665</v>
      </c>
      <c r="N11" s="21">
        <v>1104665</v>
      </c>
      <c r="O11" s="21"/>
      <c r="P11" s="21">
        <v>222390</v>
      </c>
      <c r="Q11" s="21">
        <v>1283566</v>
      </c>
      <c r="R11" s="21">
        <v>1505956</v>
      </c>
      <c r="S11" s="21"/>
      <c r="T11" s="21"/>
      <c r="U11" s="21"/>
      <c r="V11" s="21"/>
      <c r="W11" s="21">
        <v>4177305</v>
      </c>
      <c r="X11" s="21">
        <v>16687000</v>
      </c>
      <c r="Y11" s="21">
        <v>-12509695</v>
      </c>
      <c r="Z11" s="6">
        <v>-74.97</v>
      </c>
      <c r="AA11" s="28">
        <v>21570009</v>
      </c>
    </row>
    <row r="12" spans="1:27" ht="13.5">
      <c r="A12" s="5" t="s">
        <v>38</v>
      </c>
      <c r="B12" s="3"/>
      <c r="C12" s="19">
        <v>29156</v>
      </c>
      <c r="D12" s="19"/>
      <c r="E12" s="20">
        <v>13464060</v>
      </c>
      <c r="F12" s="21">
        <v>8346044</v>
      </c>
      <c r="G12" s="21"/>
      <c r="H12" s="21"/>
      <c r="I12" s="21">
        <v>1675498</v>
      </c>
      <c r="J12" s="21">
        <v>1675498</v>
      </c>
      <c r="K12" s="21"/>
      <c r="L12" s="21"/>
      <c r="M12" s="21"/>
      <c r="N12" s="21"/>
      <c r="O12" s="21"/>
      <c r="P12" s="21">
        <v>150000</v>
      </c>
      <c r="Q12" s="21"/>
      <c r="R12" s="21">
        <v>150000</v>
      </c>
      <c r="S12" s="21"/>
      <c r="T12" s="21"/>
      <c r="U12" s="21"/>
      <c r="V12" s="21"/>
      <c r="W12" s="21">
        <v>1825498</v>
      </c>
      <c r="X12" s="21">
        <v>6891770</v>
      </c>
      <c r="Y12" s="21">
        <v>-5066272</v>
      </c>
      <c r="Z12" s="6">
        <v>-73.51</v>
      </c>
      <c r="AA12" s="28">
        <v>8346044</v>
      </c>
    </row>
    <row r="13" spans="1:27" ht="13.5">
      <c r="A13" s="5" t="s">
        <v>39</v>
      </c>
      <c r="B13" s="3"/>
      <c r="C13" s="19"/>
      <c r="D13" s="19"/>
      <c r="E13" s="20">
        <v>40008</v>
      </c>
      <c r="F13" s="21">
        <v>40008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30006</v>
      </c>
      <c r="Y13" s="21">
        <v>-30006</v>
      </c>
      <c r="Z13" s="6">
        <v>-100</v>
      </c>
      <c r="AA13" s="28">
        <v>40008</v>
      </c>
    </row>
    <row r="14" spans="1:27" ht="13.5">
      <c r="A14" s="5" t="s">
        <v>40</v>
      </c>
      <c r="B14" s="3"/>
      <c r="C14" s="22"/>
      <c r="D14" s="22"/>
      <c r="E14" s="23">
        <v>1250004</v>
      </c>
      <c r="F14" s="24">
        <v>1250004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937503</v>
      </c>
      <c r="Y14" s="24">
        <v>-937503</v>
      </c>
      <c r="Z14" s="7">
        <v>-100</v>
      </c>
      <c r="AA14" s="29">
        <v>1250004</v>
      </c>
    </row>
    <row r="15" spans="1:27" ht="13.5">
      <c r="A15" s="2" t="s">
        <v>41</v>
      </c>
      <c r="B15" s="8"/>
      <c r="C15" s="16">
        <f aca="true" t="shared" si="2" ref="C15:Y15">SUM(C16:C18)</f>
        <v>14232162</v>
      </c>
      <c r="D15" s="16">
        <f>SUM(D16:D18)</f>
        <v>0</v>
      </c>
      <c r="E15" s="17">
        <f t="shared" si="2"/>
        <v>33053496</v>
      </c>
      <c r="F15" s="18">
        <f t="shared" si="2"/>
        <v>24466004</v>
      </c>
      <c r="G15" s="18">
        <f t="shared" si="2"/>
        <v>5388328</v>
      </c>
      <c r="H15" s="18">
        <f t="shared" si="2"/>
        <v>4075128</v>
      </c>
      <c r="I15" s="18">
        <f t="shared" si="2"/>
        <v>2922508</v>
      </c>
      <c r="J15" s="18">
        <f t="shared" si="2"/>
        <v>12385964</v>
      </c>
      <c r="K15" s="18">
        <f t="shared" si="2"/>
        <v>3497750</v>
      </c>
      <c r="L15" s="18">
        <f t="shared" si="2"/>
        <v>875748</v>
      </c>
      <c r="M15" s="18">
        <f t="shared" si="2"/>
        <v>1564135</v>
      </c>
      <c r="N15" s="18">
        <f t="shared" si="2"/>
        <v>5937633</v>
      </c>
      <c r="O15" s="18">
        <f t="shared" si="2"/>
        <v>0</v>
      </c>
      <c r="P15" s="18">
        <f t="shared" si="2"/>
        <v>0</v>
      </c>
      <c r="Q15" s="18">
        <f t="shared" si="2"/>
        <v>1741645</v>
      </c>
      <c r="R15" s="18">
        <f t="shared" si="2"/>
        <v>1741645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20065242</v>
      </c>
      <c r="X15" s="18">
        <f t="shared" si="2"/>
        <v>21203817</v>
      </c>
      <c r="Y15" s="18">
        <f t="shared" si="2"/>
        <v>-1138575</v>
      </c>
      <c r="Z15" s="4">
        <f>+IF(X15&lt;&gt;0,+(Y15/X15)*100,0)</f>
        <v>-5.369669998566767</v>
      </c>
      <c r="AA15" s="30">
        <f>SUM(AA16:AA18)</f>
        <v>24466004</v>
      </c>
    </row>
    <row r="16" spans="1:27" ht="13.5">
      <c r="A16" s="5" t="s">
        <v>42</v>
      </c>
      <c r="B16" s="3"/>
      <c r="C16" s="19">
        <v>121319</v>
      </c>
      <c r="D16" s="19"/>
      <c r="E16" s="20">
        <v>908484</v>
      </c>
      <c r="F16" s="21">
        <v>600996</v>
      </c>
      <c r="G16" s="21"/>
      <c r="H16" s="21"/>
      <c r="I16" s="21"/>
      <c r="J16" s="21"/>
      <c r="K16" s="21"/>
      <c r="L16" s="21"/>
      <c r="M16" s="21">
        <v>29980</v>
      </c>
      <c r="N16" s="21">
        <v>29980</v>
      </c>
      <c r="O16" s="21"/>
      <c r="P16" s="21"/>
      <c r="Q16" s="21"/>
      <c r="R16" s="21"/>
      <c r="S16" s="21"/>
      <c r="T16" s="21"/>
      <c r="U16" s="21"/>
      <c r="V16" s="21"/>
      <c r="W16" s="21">
        <v>29980</v>
      </c>
      <c r="X16" s="21">
        <v>401203</v>
      </c>
      <c r="Y16" s="21">
        <v>-371223</v>
      </c>
      <c r="Z16" s="6">
        <v>-92.53</v>
      </c>
      <c r="AA16" s="28">
        <v>600996</v>
      </c>
    </row>
    <row r="17" spans="1:27" ht="13.5">
      <c r="A17" s="5" t="s">
        <v>43</v>
      </c>
      <c r="B17" s="3"/>
      <c r="C17" s="19">
        <v>14110843</v>
      </c>
      <c r="D17" s="19"/>
      <c r="E17" s="20">
        <v>32125008</v>
      </c>
      <c r="F17" s="21">
        <v>23865008</v>
      </c>
      <c r="G17" s="21">
        <v>5388328</v>
      </c>
      <c r="H17" s="21">
        <v>4075128</v>
      </c>
      <c r="I17" s="21">
        <v>2922508</v>
      </c>
      <c r="J17" s="21">
        <v>12385964</v>
      </c>
      <c r="K17" s="21">
        <v>3497750</v>
      </c>
      <c r="L17" s="21">
        <v>875748</v>
      </c>
      <c r="M17" s="21">
        <v>1534155</v>
      </c>
      <c r="N17" s="21">
        <v>5907653</v>
      </c>
      <c r="O17" s="21"/>
      <c r="P17" s="21"/>
      <c r="Q17" s="21">
        <v>1741645</v>
      </c>
      <c r="R17" s="21">
        <v>1741645</v>
      </c>
      <c r="S17" s="21"/>
      <c r="T17" s="21"/>
      <c r="U17" s="21"/>
      <c r="V17" s="21"/>
      <c r="W17" s="21">
        <v>20035262</v>
      </c>
      <c r="X17" s="21">
        <v>20800116</v>
      </c>
      <c r="Y17" s="21">
        <v>-764854</v>
      </c>
      <c r="Z17" s="6">
        <v>-3.68</v>
      </c>
      <c r="AA17" s="28">
        <v>23865008</v>
      </c>
    </row>
    <row r="18" spans="1:27" ht="13.5">
      <c r="A18" s="5" t="s">
        <v>44</v>
      </c>
      <c r="B18" s="3"/>
      <c r="C18" s="19"/>
      <c r="D18" s="19"/>
      <c r="E18" s="20">
        <v>20004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2498</v>
      </c>
      <c r="Y18" s="21">
        <v>-2498</v>
      </c>
      <c r="Z18" s="6">
        <v>-100</v>
      </c>
      <c r="AA18" s="28"/>
    </row>
    <row r="19" spans="1:27" ht="13.5">
      <c r="A19" s="2" t="s">
        <v>45</v>
      </c>
      <c r="B19" s="8"/>
      <c r="C19" s="16">
        <f aca="true" t="shared" si="3" ref="C19:Y19">SUM(C20:C23)</f>
        <v>9379252</v>
      </c>
      <c r="D19" s="16">
        <f>SUM(D20:D23)</f>
        <v>0</v>
      </c>
      <c r="E19" s="17">
        <f t="shared" si="3"/>
        <v>48890004</v>
      </c>
      <c r="F19" s="18">
        <f t="shared" si="3"/>
        <v>50380396</v>
      </c>
      <c r="G19" s="18">
        <f t="shared" si="3"/>
        <v>2774971</v>
      </c>
      <c r="H19" s="18">
        <f t="shared" si="3"/>
        <v>4714496</v>
      </c>
      <c r="I19" s="18">
        <f t="shared" si="3"/>
        <v>1265011</v>
      </c>
      <c r="J19" s="18">
        <f t="shared" si="3"/>
        <v>8754478</v>
      </c>
      <c r="K19" s="18">
        <f t="shared" si="3"/>
        <v>8193202</v>
      </c>
      <c r="L19" s="18">
        <f t="shared" si="3"/>
        <v>1000987</v>
      </c>
      <c r="M19" s="18">
        <f t="shared" si="3"/>
        <v>2781583</v>
      </c>
      <c r="N19" s="18">
        <f t="shared" si="3"/>
        <v>11975772</v>
      </c>
      <c r="O19" s="18">
        <f t="shared" si="3"/>
        <v>0</v>
      </c>
      <c r="P19" s="18">
        <f t="shared" si="3"/>
        <v>4061422</v>
      </c>
      <c r="Q19" s="18">
        <f t="shared" si="3"/>
        <v>3746543</v>
      </c>
      <c r="R19" s="18">
        <f t="shared" si="3"/>
        <v>7807965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28538215</v>
      </c>
      <c r="X19" s="18">
        <f t="shared" si="3"/>
        <v>37191033</v>
      </c>
      <c r="Y19" s="18">
        <f t="shared" si="3"/>
        <v>-8652818</v>
      </c>
      <c r="Z19" s="4">
        <f>+IF(X19&lt;&gt;0,+(Y19/X19)*100,0)</f>
        <v>-23.26587164169385</v>
      </c>
      <c r="AA19" s="30">
        <f>SUM(AA20:AA23)</f>
        <v>50380396</v>
      </c>
    </row>
    <row r="20" spans="1:27" ht="13.5">
      <c r="A20" s="5" t="s">
        <v>46</v>
      </c>
      <c r="B20" s="3"/>
      <c r="C20" s="19">
        <v>2752131</v>
      </c>
      <c r="D20" s="19"/>
      <c r="E20" s="20">
        <v>7490004</v>
      </c>
      <c r="F20" s="21">
        <v>10580399</v>
      </c>
      <c r="G20" s="21"/>
      <c r="H20" s="21">
        <v>4714496</v>
      </c>
      <c r="I20" s="21"/>
      <c r="J20" s="21">
        <v>4714496</v>
      </c>
      <c r="K20" s="21">
        <v>807035</v>
      </c>
      <c r="L20" s="21"/>
      <c r="M20" s="21">
        <v>90400</v>
      </c>
      <c r="N20" s="21">
        <v>897435</v>
      </c>
      <c r="O20" s="21"/>
      <c r="P20" s="21">
        <v>1135097</v>
      </c>
      <c r="Q20" s="21"/>
      <c r="R20" s="21">
        <v>1135097</v>
      </c>
      <c r="S20" s="21"/>
      <c r="T20" s="21"/>
      <c r="U20" s="21"/>
      <c r="V20" s="21"/>
      <c r="W20" s="21">
        <v>6747028</v>
      </c>
      <c r="X20" s="21">
        <v>8152521</v>
      </c>
      <c r="Y20" s="21">
        <v>-1405493</v>
      </c>
      <c r="Z20" s="6">
        <v>-17.24</v>
      </c>
      <c r="AA20" s="28">
        <v>10580399</v>
      </c>
    </row>
    <row r="21" spans="1:27" ht="13.5">
      <c r="A21" s="5" t="s">
        <v>47</v>
      </c>
      <c r="B21" s="3"/>
      <c r="C21" s="19"/>
      <c r="D21" s="19"/>
      <c r="E21" s="20">
        <v>650004</v>
      </c>
      <c r="F21" s="21">
        <v>-1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227501</v>
      </c>
      <c r="Y21" s="21">
        <v>-227501</v>
      </c>
      <c r="Z21" s="6">
        <v>-100</v>
      </c>
      <c r="AA21" s="28">
        <v>-1</v>
      </c>
    </row>
    <row r="22" spans="1:27" ht="13.5">
      <c r="A22" s="5" t="s">
        <v>48</v>
      </c>
      <c r="B22" s="3"/>
      <c r="C22" s="22">
        <v>3561</v>
      </c>
      <c r="D22" s="22"/>
      <c r="E22" s="23">
        <v>4299996</v>
      </c>
      <c r="F22" s="24">
        <v>22699996</v>
      </c>
      <c r="G22" s="24"/>
      <c r="H22" s="24"/>
      <c r="I22" s="24"/>
      <c r="J22" s="24"/>
      <c r="K22" s="24">
        <v>6179797</v>
      </c>
      <c r="L22" s="24"/>
      <c r="M22" s="24">
        <v>1885281</v>
      </c>
      <c r="N22" s="24">
        <v>8065078</v>
      </c>
      <c r="O22" s="24"/>
      <c r="P22" s="24">
        <v>2123863</v>
      </c>
      <c r="Q22" s="24">
        <v>51000</v>
      </c>
      <c r="R22" s="24">
        <v>2174863</v>
      </c>
      <c r="S22" s="24"/>
      <c r="T22" s="24"/>
      <c r="U22" s="24"/>
      <c r="V22" s="24"/>
      <c r="W22" s="24">
        <v>10239941</v>
      </c>
      <c r="X22" s="24">
        <v>15017497</v>
      </c>
      <c r="Y22" s="24">
        <v>-4777556</v>
      </c>
      <c r="Z22" s="7">
        <v>-31.81</v>
      </c>
      <c r="AA22" s="29">
        <v>22699996</v>
      </c>
    </row>
    <row r="23" spans="1:27" ht="13.5">
      <c r="A23" s="5" t="s">
        <v>49</v>
      </c>
      <c r="B23" s="3"/>
      <c r="C23" s="19">
        <v>6623560</v>
      </c>
      <c r="D23" s="19"/>
      <c r="E23" s="20">
        <v>36450000</v>
      </c>
      <c r="F23" s="21">
        <v>17100002</v>
      </c>
      <c r="G23" s="21">
        <v>2774971</v>
      </c>
      <c r="H23" s="21"/>
      <c r="I23" s="21">
        <v>1265011</v>
      </c>
      <c r="J23" s="21">
        <v>4039982</v>
      </c>
      <c r="K23" s="21">
        <v>1206370</v>
      </c>
      <c r="L23" s="21">
        <v>1000987</v>
      </c>
      <c r="M23" s="21">
        <v>805902</v>
      </c>
      <c r="N23" s="21">
        <v>3013259</v>
      </c>
      <c r="O23" s="21"/>
      <c r="P23" s="21">
        <v>802462</v>
      </c>
      <c r="Q23" s="21">
        <v>3695543</v>
      </c>
      <c r="R23" s="21">
        <v>4498005</v>
      </c>
      <c r="S23" s="21"/>
      <c r="T23" s="21"/>
      <c r="U23" s="21"/>
      <c r="V23" s="21"/>
      <c r="W23" s="21">
        <v>11551246</v>
      </c>
      <c r="X23" s="21">
        <v>13793514</v>
      </c>
      <c r="Y23" s="21">
        <v>-2242268</v>
      </c>
      <c r="Z23" s="6">
        <v>-16.26</v>
      </c>
      <c r="AA23" s="28">
        <v>17100002</v>
      </c>
    </row>
    <row r="24" spans="1:27" ht="13.5">
      <c r="A24" s="2" t="s">
        <v>50</v>
      </c>
      <c r="B24" s="8"/>
      <c r="C24" s="16">
        <v>162612</v>
      </c>
      <c r="D24" s="16"/>
      <c r="E24" s="17">
        <v>8000004</v>
      </c>
      <c r="F24" s="18">
        <v>8000004</v>
      </c>
      <c r="G24" s="18"/>
      <c r="H24" s="18">
        <v>704348</v>
      </c>
      <c r="I24" s="18"/>
      <c r="J24" s="18">
        <v>704348</v>
      </c>
      <c r="K24" s="18"/>
      <c r="L24" s="18"/>
      <c r="M24" s="18">
        <v>798584</v>
      </c>
      <c r="N24" s="18">
        <v>798584</v>
      </c>
      <c r="O24" s="18"/>
      <c r="P24" s="18">
        <v>710001</v>
      </c>
      <c r="Q24" s="18">
        <v>1851038</v>
      </c>
      <c r="R24" s="18">
        <v>2561039</v>
      </c>
      <c r="S24" s="18"/>
      <c r="T24" s="18"/>
      <c r="U24" s="18"/>
      <c r="V24" s="18"/>
      <c r="W24" s="18">
        <v>4063971</v>
      </c>
      <c r="X24" s="18">
        <v>6000003</v>
      </c>
      <c r="Y24" s="18">
        <v>-1936032</v>
      </c>
      <c r="Z24" s="4">
        <v>-32.27</v>
      </c>
      <c r="AA24" s="30">
        <v>8000004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41306511</v>
      </c>
      <c r="D25" s="50">
        <f>+D5+D9+D15+D19+D24</f>
        <v>0</v>
      </c>
      <c r="E25" s="51">
        <f t="shared" si="4"/>
        <v>148043796</v>
      </c>
      <c r="F25" s="52">
        <f t="shared" si="4"/>
        <v>130920598</v>
      </c>
      <c r="G25" s="52">
        <f t="shared" si="4"/>
        <v>8501961</v>
      </c>
      <c r="H25" s="52">
        <f t="shared" si="4"/>
        <v>11083656</v>
      </c>
      <c r="I25" s="52">
        <f t="shared" si="4"/>
        <v>5889517</v>
      </c>
      <c r="J25" s="52">
        <f t="shared" si="4"/>
        <v>25475134</v>
      </c>
      <c r="K25" s="52">
        <f t="shared" si="4"/>
        <v>11694327</v>
      </c>
      <c r="L25" s="52">
        <f t="shared" si="4"/>
        <v>2713611</v>
      </c>
      <c r="M25" s="52">
        <f t="shared" si="4"/>
        <v>6462763</v>
      </c>
      <c r="N25" s="52">
        <f t="shared" si="4"/>
        <v>20870701</v>
      </c>
      <c r="O25" s="52">
        <f t="shared" si="4"/>
        <v>73989</v>
      </c>
      <c r="P25" s="52">
        <f t="shared" si="4"/>
        <v>6053672</v>
      </c>
      <c r="Q25" s="52">
        <f t="shared" si="4"/>
        <v>9540379</v>
      </c>
      <c r="R25" s="52">
        <f t="shared" si="4"/>
        <v>15668040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62013875</v>
      </c>
      <c r="X25" s="52">
        <f t="shared" si="4"/>
        <v>101272781</v>
      </c>
      <c r="Y25" s="52">
        <f t="shared" si="4"/>
        <v>-39258906</v>
      </c>
      <c r="Z25" s="53">
        <f>+IF(X25&lt;&gt;0,+(Y25/X25)*100,0)</f>
        <v>-38.765506005014316</v>
      </c>
      <c r="AA25" s="54">
        <f>+AA5+AA9+AA15+AA19+AA24</f>
        <v>130920598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34042927</v>
      </c>
      <c r="D28" s="19"/>
      <c r="E28" s="20">
        <v>67260000</v>
      </c>
      <c r="F28" s="21">
        <v>61260000</v>
      </c>
      <c r="G28" s="21">
        <v>8501961</v>
      </c>
      <c r="H28" s="21">
        <v>9493972</v>
      </c>
      <c r="I28" s="21">
        <v>4187519</v>
      </c>
      <c r="J28" s="21">
        <v>22183452</v>
      </c>
      <c r="K28" s="21">
        <v>5511155</v>
      </c>
      <c r="L28" s="21">
        <v>2713611</v>
      </c>
      <c r="M28" s="21">
        <v>3138641</v>
      </c>
      <c r="N28" s="21">
        <v>11363407</v>
      </c>
      <c r="O28" s="21"/>
      <c r="P28" s="21">
        <v>3499800</v>
      </c>
      <c r="Q28" s="21">
        <v>5389434</v>
      </c>
      <c r="R28" s="21">
        <v>8889234</v>
      </c>
      <c r="S28" s="21"/>
      <c r="T28" s="21"/>
      <c r="U28" s="21"/>
      <c r="V28" s="21"/>
      <c r="W28" s="21">
        <v>42436093</v>
      </c>
      <c r="X28" s="21">
        <v>48044992</v>
      </c>
      <c r="Y28" s="21">
        <v>-5608899</v>
      </c>
      <c r="Z28" s="6">
        <v>-11.67</v>
      </c>
      <c r="AA28" s="19">
        <v>61260000</v>
      </c>
    </row>
    <row r="29" spans="1:27" ht="13.5">
      <c r="A29" s="56" t="s">
        <v>55</v>
      </c>
      <c r="B29" s="3"/>
      <c r="C29" s="19"/>
      <c r="D29" s="19"/>
      <c r="E29" s="20"/>
      <c r="F29" s="21">
        <v>20000000</v>
      </c>
      <c r="G29" s="21"/>
      <c r="H29" s="21"/>
      <c r="I29" s="21"/>
      <c r="J29" s="21"/>
      <c r="K29" s="21">
        <v>5173215</v>
      </c>
      <c r="L29" s="21"/>
      <c r="M29" s="21">
        <v>1885281</v>
      </c>
      <c r="N29" s="21">
        <v>7058496</v>
      </c>
      <c r="O29" s="21"/>
      <c r="P29" s="21">
        <v>2123863</v>
      </c>
      <c r="Q29" s="21"/>
      <c r="R29" s="21">
        <v>2123863</v>
      </c>
      <c r="S29" s="21"/>
      <c r="T29" s="21"/>
      <c r="U29" s="21"/>
      <c r="V29" s="21"/>
      <c r="W29" s="21">
        <v>9182359</v>
      </c>
      <c r="X29" s="21">
        <v>12500000</v>
      </c>
      <c r="Y29" s="21">
        <v>-3317641</v>
      </c>
      <c r="Z29" s="6">
        <v>-26.54</v>
      </c>
      <c r="AA29" s="28">
        <v>20000000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34042927</v>
      </c>
      <c r="D32" s="25">
        <f>SUM(D28:D31)</f>
        <v>0</v>
      </c>
      <c r="E32" s="26">
        <f t="shared" si="5"/>
        <v>67260000</v>
      </c>
      <c r="F32" s="27">
        <f t="shared" si="5"/>
        <v>81260000</v>
      </c>
      <c r="G32" s="27">
        <f t="shared" si="5"/>
        <v>8501961</v>
      </c>
      <c r="H32" s="27">
        <f t="shared" si="5"/>
        <v>9493972</v>
      </c>
      <c r="I32" s="27">
        <f t="shared" si="5"/>
        <v>4187519</v>
      </c>
      <c r="J32" s="27">
        <f t="shared" si="5"/>
        <v>22183452</v>
      </c>
      <c r="K32" s="27">
        <f t="shared" si="5"/>
        <v>10684370</v>
      </c>
      <c r="L32" s="27">
        <f t="shared" si="5"/>
        <v>2713611</v>
      </c>
      <c r="M32" s="27">
        <f t="shared" si="5"/>
        <v>5023922</v>
      </c>
      <c r="N32" s="27">
        <f t="shared" si="5"/>
        <v>18421903</v>
      </c>
      <c r="O32" s="27">
        <f t="shared" si="5"/>
        <v>0</v>
      </c>
      <c r="P32" s="27">
        <f t="shared" si="5"/>
        <v>5623663</v>
      </c>
      <c r="Q32" s="27">
        <f t="shared" si="5"/>
        <v>5389434</v>
      </c>
      <c r="R32" s="27">
        <f t="shared" si="5"/>
        <v>11013097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51618452</v>
      </c>
      <c r="X32" s="27">
        <f t="shared" si="5"/>
        <v>60544992</v>
      </c>
      <c r="Y32" s="27">
        <f t="shared" si="5"/>
        <v>-8926540</v>
      </c>
      <c r="Z32" s="13">
        <f>+IF(X32&lt;&gt;0,+(Y32/X32)*100,0)</f>
        <v>-14.743647170685891</v>
      </c>
      <c r="AA32" s="31">
        <f>SUM(AA28:AA31)</f>
        <v>81260000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34042927</v>
      </c>
      <c r="D36" s="61">
        <f>SUM(D32:D35)</f>
        <v>0</v>
      </c>
      <c r="E36" s="62">
        <f t="shared" si="6"/>
        <v>67260000</v>
      </c>
      <c r="F36" s="63">
        <f t="shared" si="6"/>
        <v>81260000</v>
      </c>
      <c r="G36" s="63">
        <f t="shared" si="6"/>
        <v>8501961</v>
      </c>
      <c r="H36" s="63">
        <f t="shared" si="6"/>
        <v>9493972</v>
      </c>
      <c r="I36" s="63">
        <f t="shared" si="6"/>
        <v>4187519</v>
      </c>
      <c r="J36" s="63">
        <f t="shared" si="6"/>
        <v>22183452</v>
      </c>
      <c r="K36" s="63">
        <f t="shared" si="6"/>
        <v>10684370</v>
      </c>
      <c r="L36" s="63">
        <f t="shared" si="6"/>
        <v>2713611</v>
      </c>
      <c r="M36" s="63">
        <f t="shared" si="6"/>
        <v>5023922</v>
      </c>
      <c r="N36" s="63">
        <f t="shared" si="6"/>
        <v>18421903</v>
      </c>
      <c r="O36" s="63">
        <f t="shared" si="6"/>
        <v>0</v>
      </c>
      <c r="P36" s="63">
        <f t="shared" si="6"/>
        <v>5623663</v>
      </c>
      <c r="Q36" s="63">
        <f t="shared" si="6"/>
        <v>5389434</v>
      </c>
      <c r="R36" s="63">
        <f t="shared" si="6"/>
        <v>11013097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51618452</v>
      </c>
      <c r="X36" s="63">
        <f t="shared" si="6"/>
        <v>60544992</v>
      </c>
      <c r="Y36" s="63">
        <f t="shared" si="6"/>
        <v>-8926540</v>
      </c>
      <c r="Z36" s="64">
        <f>+IF(X36&lt;&gt;0,+(Y36/X36)*100,0)</f>
        <v>-14.743647170685891</v>
      </c>
      <c r="AA36" s="65">
        <f>SUM(AA32:AA35)</f>
        <v>81260000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307238</v>
      </c>
      <c r="H5" s="18">
        <f t="shared" si="0"/>
        <v>307238</v>
      </c>
      <c r="I5" s="18">
        <f t="shared" si="0"/>
        <v>307238</v>
      </c>
      <c r="J5" s="18">
        <f t="shared" si="0"/>
        <v>921714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921714</v>
      </c>
      <c r="X5" s="18">
        <f t="shared" si="0"/>
        <v>0</v>
      </c>
      <c r="Y5" s="18">
        <f t="shared" si="0"/>
        <v>921714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>
        <v>307238</v>
      </c>
      <c r="H7" s="24">
        <v>307238</v>
      </c>
      <c r="I7" s="24">
        <v>307238</v>
      </c>
      <c r="J7" s="24">
        <v>921714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921714</v>
      </c>
      <c r="X7" s="24"/>
      <c r="Y7" s="24">
        <v>921714</v>
      </c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5771808</v>
      </c>
      <c r="G9" s="18">
        <f t="shared" si="1"/>
        <v>1194120</v>
      </c>
      <c r="H9" s="18">
        <f t="shared" si="1"/>
        <v>1194120</v>
      </c>
      <c r="I9" s="18">
        <f t="shared" si="1"/>
        <v>1194120</v>
      </c>
      <c r="J9" s="18">
        <f t="shared" si="1"/>
        <v>3582360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3582360</v>
      </c>
      <c r="X9" s="18">
        <f t="shared" si="1"/>
        <v>3539250</v>
      </c>
      <c r="Y9" s="18">
        <f t="shared" si="1"/>
        <v>43110</v>
      </c>
      <c r="Z9" s="4">
        <f>+IF(X9&lt;&gt;0,+(Y9/X9)*100,0)</f>
        <v>1.2180546726001271</v>
      </c>
      <c r="AA9" s="30">
        <f>SUM(AA10:AA14)</f>
        <v>5771808</v>
      </c>
    </row>
    <row r="10" spans="1:27" ht="13.5">
      <c r="A10" s="5" t="s">
        <v>36</v>
      </c>
      <c r="B10" s="3"/>
      <c r="C10" s="19"/>
      <c r="D10" s="19"/>
      <c r="E10" s="20"/>
      <c r="F10" s="21">
        <v>5771808</v>
      </c>
      <c r="G10" s="21">
        <v>1194120</v>
      </c>
      <c r="H10" s="21">
        <v>1194120</v>
      </c>
      <c r="I10" s="21">
        <v>1194120</v>
      </c>
      <c r="J10" s="21">
        <v>3582360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3582360</v>
      </c>
      <c r="X10" s="21">
        <v>3539250</v>
      </c>
      <c r="Y10" s="21">
        <v>43110</v>
      </c>
      <c r="Z10" s="6">
        <v>1.22</v>
      </c>
      <c r="AA10" s="28">
        <v>5771808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469477406</v>
      </c>
      <c r="D15" s="16">
        <f>SUM(D16:D18)</f>
        <v>0</v>
      </c>
      <c r="E15" s="17">
        <f t="shared" si="2"/>
        <v>36540000</v>
      </c>
      <c r="F15" s="18">
        <f t="shared" si="2"/>
        <v>27668192</v>
      </c>
      <c r="G15" s="18">
        <f t="shared" si="2"/>
        <v>2346862</v>
      </c>
      <c r="H15" s="18">
        <f t="shared" si="2"/>
        <v>2346862</v>
      </c>
      <c r="I15" s="18">
        <f t="shared" si="2"/>
        <v>2346862</v>
      </c>
      <c r="J15" s="18">
        <f t="shared" si="2"/>
        <v>7040586</v>
      </c>
      <c r="K15" s="18">
        <f t="shared" si="2"/>
        <v>1102861</v>
      </c>
      <c r="L15" s="18">
        <f t="shared" si="2"/>
        <v>2731447</v>
      </c>
      <c r="M15" s="18">
        <f t="shared" si="2"/>
        <v>0</v>
      </c>
      <c r="N15" s="18">
        <f t="shared" si="2"/>
        <v>3834308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10874894</v>
      </c>
      <c r="X15" s="18">
        <f t="shared" si="2"/>
        <v>17852084</v>
      </c>
      <c r="Y15" s="18">
        <f t="shared" si="2"/>
        <v>-6977190</v>
      </c>
      <c r="Z15" s="4">
        <f>+IF(X15&lt;&gt;0,+(Y15/X15)*100,0)</f>
        <v>-39.08333615279874</v>
      </c>
      <c r="AA15" s="30">
        <f>SUM(AA16:AA18)</f>
        <v>27668192</v>
      </c>
    </row>
    <row r="16" spans="1:27" ht="13.5">
      <c r="A16" s="5" t="s">
        <v>42</v>
      </c>
      <c r="B16" s="3"/>
      <c r="C16" s="19">
        <v>469477406</v>
      </c>
      <c r="D16" s="19"/>
      <c r="E16" s="20"/>
      <c r="F16" s="21"/>
      <c r="G16" s="21">
        <v>785130</v>
      </c>
      <c r="H16" s="21">
        <v>785130</v>
      </c>
      <c r="I16" s="21">
        <v>785130</v>
      </c>
      <c r="J16" s="21">
        <v>2355390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2355390</v>
      </c>
      <c r="X16" s="21"/>
      <c r="Y16" s="21">
        <v>2355390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36540000</v>
      </c>
      <c r="F17" s="21">
        <v>27668192</v>
      </c>
      <c r="G17" s="21">
        <v>1561732</v>
      </c>
      <c r="H17" s="21">
        <v>1561732</v>
      </c>
      <c r="I17" s="21">
        <v>1561732</v>
      </c>
      <c r="J17" s="21">
        <v>4685196</v>
      </c>
      <c r="K17" s="21">
        <v>1102861</v>
      </c>
      <c r="L17" s="21">
        <v>2731447</v>
      </c>
      <c r="M17" s="21"/>
      <c r="N17" s="21">
        <v>3834308</v>
      </c>
      <c r="O17" s="21"/>
      <c r="P17" s="21"/>
      <c r="Q17" s="21"/>
      <c r="R17" s="21"/>
      <c r="S17" s="21"/>
      <c r="T17" s="21"/>
      <c r="U17" s="21"/>
      <c r="V17" s="21"/>
      <c r="W17" s="21">
        <v>8519504</v>
      </c>
      <c r="X17" s="21">
        <v>17852084</v>
      </c>
      <c r="Y17" s="21">
        <v>-9332580</v>
      </c>
      <c r="Z17" s="6">
        <v>-52.28</v>
      </c>
      <c r="AA17" s="28">
        <v>27668192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13000000</v>
      </c>
      <c r="F19" s="18">
        <f t="shared" si="3"/>
        <v>41421098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26151344</v>
      </c>
      <c r="Y19" s="18">
        <f t="shared" si="3"/>
        <v>-26151344</v>
      </c>
      <c r="Z19" s="4">
        <f>+IF(X19&lt;&gt;0,+(Y19/X19)*100,0)</f>
        <v>-100</v>
      </c>
      <c r="AA19" s="30">
        <f>SUM(AA20:AA23)</f>
        <v>41421098</v>
      </c>
    </row>
    <row r="20" spans="1:27" ht="13.5">
      <c r="A20" s="5" t="s">
        <v>46</v>
      </c>
      <c r="B20" s="3"/>
      <c r="C20" s="19"/>
      <c r="D20" s="19"/>
      <c r="E20" s="20">
        <v>10000000</v>
      </c>
      <c r="F20" s="21">
        <v>10000000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7500001</v>
      </c>
      <c r="Y20" s="21">
        <v>-7500001</v>
      </c>
      <c r="Z20" s="6">
        <v>-100</v>
      </c>
      <c r="AA20" s="28">
        <v>10000000</v>
      </c>
    </row>
    <row r="21" spans="1:27" ht="13.5">
      <c r="A21" s="5" t="s">
        <v>47</v>
      </c>
      <c r="B21" s="3"/>
      <c r="C21" s="19"/>
      <c r="D21" s="19"/>
      <c r="E21" s="20">
        <v>3000000</v>
      </c>
      <c r="F21" s="21">
        <v>9100000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5896429</v>
      </c>
      <c r="Y21" s="21">
        <v>-5896429</v>
      </c>
      <c r="Z21" s="6">
        <v>-100</v>
      </c>
      <c r="AA21" s="28">
        <v>9100000</v>
      </c>
    </row>
    <row r="22" spans="1:27" ht="13.5">
      <c r="A22" s="5" t="s">
        <v>48</v>
      </c>
      <c r="B22" s="3"/>
      <c r="C22" s="22"/>
      <c r="D22" s="22"/>
      <c r="E22" s="23"/>
      <c r="F22" s="24">
        <v>22321098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12754914</v>
      </c>
      <c r="Y22" s="24">
        <v>-12754914</v>
      </c>
      <c r="Z22" s="7">
        <v>-100</v>
      </c>
      <c r="AA22" s="29">
        <v>22321098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469477406</v>
      </c>
      <c r="D25" s="50">
        <f>+D5+D9+D15+D19+D24</f>
        <v>0</v>
      </c>
      <c r="E25" s="51">
        <f t="shared" si="4"/>
        <v>49540000</v>
      </c>
      <c r="F25" s="52">
        <f t="shared" si="4"/>
        <v>74861098</v>
      </c>
      <c r="G25" s="52">
        <f t="shared" si="4"/>
        <v>3848220</v>
      </c>
      <c r="H25" s="52">
        <f t="shared" si="4"/>
        <v>3848220</v>
      </c>
      <c r="I25" s="52">
        <f t="shared" si="4"/>
        <v>3848220</v>
      </c>
      <c r="J25" s="52">
        <f t="shared" si="4"/>
        <v>11544660</v>
      </c>
      <c r="K25" s="52">
        <f t="shared" si="4"/>
        <v>1102861</v>
      </c>
      <c r="L25" s="52">
        <f t="shared" si="4"/>
        <v>2731447</v>
      </c>
      <c r="M25" s="52">
        <f t="shared" si="4"/>
        <v>0</v>
      </c>
      <c r="N25" s="52">
        <f t="shared" si="4"/>
        <v>3834308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15378968</v>
      </c>
      <c r="X25" s="52">
        <f t="shared" si="4"/>
        <v>47542678</v>
      </c>
      <c r="Y25" s="52">
        <f t="shared" si="4"/>
        <v>-32163710</v>
      </c>
      <c r="Z25" s="53">
        <f>+IF(X25&lt;&gt;0,+(Y25/X25)*100,0)</f>
        <v>-67.6522891705848</v>
      </c>
      <c r="AA25" s="54">
        <f>+AA5+AA9+AA15+AA19+AA24</f>
        <v>74861098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469477406</v>
      </c>
      <c r="D28" s="19"/>
      <c r="E28" s="20">
        <v>46540000</v>
      </c>
      <c r="F28" s="21">
        <v>43440000</v>
      </c>
      <c r="G28" s="21">
        <v>1844593</v>
      </c>
      <c r="H28" s="21">
        <v>1844593</v>
      </c>
      <c r="I28" s="21">
        <v>1844593</v>
      </c>
      <c r="J28" s="21">
        <v>5533779</v>
      </c>
      <c r="K28" s="21">
        <v>1102861</v>
      </c>
      <c r="L28" s="21">
        <v>2731447</v>
      </c>
      <c r="M28" s="21"/>
      <c r="N28" s="21">
        <v>3834308</v>
      </c>
      <c r="O28" s="21"/>
      <c r="P28" s="21"/>
      <c r="Q28" s="21"/>
      <c r="R28" s="21"/>
      <c r="S28" s="21"/>
      <c r="T28" s="21"/>
      <c r="U28" s="21"/>
      <c r="V28" s="21"/>
      <c r="W28" s="21">
        <v>9368087</v>
      </c>
      <c r="X28" s="21">
        <v>28891335</v>
      </c>
      <c r="Y28" s="21">
        <v>-19523248</v>
      </c>
      <c r="Z28" s="6">
        <v>-67.57</v>
      </c>
      <c r="AA28" s="19">
        <v>43440000</v>
      </c>
    </row>
    <row r="29" spans="1:27" ht="13.5">
      <c r="A29" s="56" t="s">
        <v>55</v>
      </c>
      <c r="B29" s="3"/>
      <c r="C29" s="19"/>
      <c r="D29" s="19"/>
      <c r="E29" s="20"/>
      <c r="F29" s="21">
        <v>28421098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16401343</v>
      </c>
      <c r="Y29" s="21">
        <v>-16401343</v>
      </c>
      <c r="Z29" s="6">
        <v>-100</v>
      </c>
      <c r="AA29" s="28">
        <v>28421098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469477406</v>
      </c>
      <c r="D32" s="25">
        <f>SUM(D28:D31)</f>
        <v>0</v>
      </c>
      <c r="E32" s="26">
        <f t="shared" si="5"/>
        <v>46540000</v>
      </c>
      <c r="F32" s="27">
        <f t="shared" si="5"/>
        <v>71861098</v>
      </c>
      <c r="G32" s="27">
        <f t="shared" si="5"/>
        <v>1844593</v>
      </c>
      <c r="H32" s="27">
        <f t="shared" si="5"/>
        <v>1844593</v>
      </c>
      <c r="I32" s="27">
        <f t="shared" si="5"/>
        <v>1844593</v>
      </c>
      <c r="J32" s="27">
        <f t="shared" si="5"/>
        <v>5533779</v>
      </c>
      <c r="K32" s="27">
        <f t="shared" si="5"/>
        <v>1102861</v>
      </c>
      <c r="L32" s="27">
        <f t="shared" si="5"/>
        <v>2731447</v>
      </c>
      <c r="M32" s="27">
        <f t="shared" si="5"/>
        <v>0</v>
      </c>
      <c r="N32" s="27">
        <f t="shared" si="5"/>
        <v>3834308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9368087</v>
      </c>
      <c r="X32" s="27">
        <f t="shared" si="5"/>
        <v>45292678</v>
      </c>
      <c r="Y32" s="27">
        <f t="shared" si="5"/>
        <v>-35924591</v>
      </c>
      <c r="Z32" s="13">
        <f>+IF(X32&lt;&gt;0,+(Y32/X32)*100,0)</f>
        <v>-79.3165531082088</v>
      </c>
      <c r="AA32" s="31">
        <f>SUM(AA28:AA31)</f>
        <v>71861098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>
        <v>3000000</v>
      </c>
      <c r="F35" s="21">
        <v>3000000</v>
      </c>
      <c r="G35" s="21">
        <v>2003627</v>
      </c>
      <c r="H35" s="21">
        <v>2003627</v>
      </c>
      <c r="I35" s="21">
        <v>2003627</v>
      </c>
      <c r="J35" s="21">
        <v>6010881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6010881</v>
      </c>
      <c r="X35" s="21">
        <v>2250000</v>
      </c>
      <c r="Y35" s="21">
        <v>3760881</v>
      </c>
      <c r="Z35" s="6">
        <v>167.15</v>
      </c>
      <c r="AA35" s="28">
        <v>3000000</v>
      </c>
    </row>
    <row r="36" spans="1:27" ht="13.5">
      <c r="A36" s="60" t="s">
        <v>62</v>
      </c>
      <c r="B36" s="10"/>
      <c r="C36" s="61">
        <f aca="true" t="shared" si="6" ref="C36:Y36">SUM(C32:C35)</f>
        <v>469477406</v>
      </c>
      <c r="D36" s="61">
        <f>SUM(D32:D35)</f>
        <v>0</v>
      </c>
      <c r="E36" s="62">
        <f t="shared" si="6"/>
        <v>49540000</v>
      </c>
      <c r="F36" s="63">
        <f t="shared" si="6"/>
        <v>74861098</v>
      </c>
      <c r="G36" s="63">
        <f t="shared" si="6"/>
        <v>3848220</v>
      </c>
      <c r="H36" s="63">
        <f t="shared" si="6"/>
        <v>3848220</v>
      </c>
      <c r="I36" s="63">
        <f t="shared" si="6"/>
        <v>3848220</v>
      </c>
      <c r="J36" s="63">
        <f t="shared" si="6"/>
        <v>11544660</v>
      </c>
      <c r="K36" s="63">
        <f t="shared" si="6"/>
        <v>1102861</v>
      </c>
      <c r="L36" s="63">
        <f t="shared" si="6"/>
        <v>2731447</v>
      </c>
      <c r="M36" s="63">
        <f t="shared" si="6"/>
        <v>0</v>
      </c>
      <c r="N36" s="63">
        <f t="shared" si="6"/>
        <v>3834308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15378968</v>
      </c>
      <c r="X36" s="63">
        <f t="shared" si="6"/>
        <v>47542678</v>
      </c>
      <c r="Y36" s="63">
        <f t="shared" si="6"/>
        <v>-32163710</v>
      </c>
      <c r="Z36" s="64">
        <f>+IF(X36&lt;&gt;0,+(Y36/X36)*100,0)</f>
        <v>-67.6522891705848</v>
      </c>
      <c r="AA36" s="65">
        <f>SUM(AA32:AA35)</f>
        <v>74861098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70042260</v>
      </c>
      <c r="D5" s="16">
        <f>SUM(D6:D8)</f>
        <v>0</v>
      </c>
      <c r="E5" s="17">
        <f t="shared" si="0"/>
        <v>750000</v>
      </c>
      <c r="F5" s="18">
        <f t="shared" si="0"/>
        <v>300000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6956</v>
      </c>
      <c r="P5" s="18">
        <f t="shared" si="0"/>
        <v>0</v>
      </c>
      <c r="Q5" s="18">
        <f t="shared" si="0"/>
        <v>0</v>
      </c>
      <c r="R5" s="18">
        <f t="shared" si="0"/>
        <v>6956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6956</v>
      </c>
      <c r="X5" s="18">
        <f t="shared" si="0"/>
        <v>225000</v>
      </c>
      <c r="Y5" s="18">
        <f t="shared" si="0"/>
        <v>-218044</v>
      </c>
      <c r="Z5" s="4">
        <f>+IF(X5&lt;&gt;0,+(Y5/X5)*100,0)</f>
        <v>-96.90844444444444</v>
      </c>
      <c r="AA5" s="16">
        <f>SUM(AA6:AA8)</f>
        <v>300000</v>
      </c>
    </row>
    <row r="6" spans="1:27" ht="13.5">
      <c r="A6" s="5" t="s">
        <v>32</v>
      </c>
      <c r="B6" s="3"/>
      <c r="C6" s="19">
        <v>-219381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70261641</v>
      </c>
      <c r="D7" s="22"/>
      <c r="E7" s="23">
        <v>750000</v>
      </c>
      <c r="F7" s="24">
        <v>300000</v>
      </c>
      <c r="G7" s="24"/>
      <c r="H7" s="24"/>
      <c r="I7" s="24"/>
      <c r="J7" s="24"/>
      <c r="K7" s="24"/>
      <c r="L7" s="24"/>
      <c r="M7" s="24"/>
      <c r="N7" s="24"/>
      <c r="O7" s="24">
        <v>6956</v>
      </c>
      <c r="P7" s="24"/>
      <c r="Q7" s="24"/>
      <c r="R7" s="24">
        <v>6956</v>
      </c>
      <c r="S7" s="24"/>
      <c r="T7" s="24"/>
      <c r="U7" s="24"/>
      <c r="V7" s="24"/>
      <c r="W7" s="24">
        <v>6956</v>
      </c>
      <c r="X7" s="24">
        <v>225000</v>
      </c>
      <c r="Y7" s="24">
        <v>-218044</v>
      </c>
      <c r="Z7" s="7">
        <v>-96.91</v>
      </c>
      <c r="AA7" s="29">
        <v>300000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24400</v>
      </c>
      <c r="D9" s="16">
        <f>SUM(D10:D14)</f>
        <v>0</v>
      </c>
      <c r="E9" s="17">
        <f t="shared" si="1"/>
        <v>410000</v>
      </c>
      <c r="F9" s="18">
        <f t="shared" si="1"/>
        <v>960000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10480</v>
      </c>
      <c r="L9" s="18">
        <f t="shared" si="1"/>
        <v>0</v>
      </c>
      <c r="M9" s="18">
        <f t="shared" si="1"/>
        <v>0</v>
      </c>
      <c r="N9" s="18">
        <f t="shared" si="1"/>
        <v>10480</v>
      </c>
      <c r="O9" s="18">
        <f t="shared" si="1"/>
        <v>29978</v>
      </c>
      <c r="P9" s="18">
        <f t="shared" si="1"/>
        <v>0</v>
      </c>
      <c r="Q9" s="18">
        <f t="shared" si="1"/>
        <v>0</v>
      </c>
      <c r="R9" s="18">
        <f t="shared" si="1"/>
        <v>29978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40458</v>
      </c>
      <c r="X9" s="18">
        <f t="shared" si="1"/>
        <v>720009</v>
      </c>
      <c r="Y9" s="18">
        <f t="shared" si="1"/>
        <v>-679551</v>
      </c>
      <c r="Z9" s="4">
        <f>+IF(X9&lt;&gt;0,+(Y9/X9)*100,0)</f>
        <v>-94.38090357203869</v>
      </c>
      <c r="AA9" s="30">
        <f>SUM(AA10:AA14)</f>
        <v>960000</v>
      </c>
    </row>
    <row r="10" spans="1:27" ht="13.5">
      <c r="A10" s="5" t="s">
        <v>36</v>
      </c>
      <c r="B10" s="3"/>
      <c r="C10" s="19">
        <v>24400</v>
      </c>
      <c r="D10" s="19"/>
      <c r="E10" s="20">
        <v>110000</v>
      </c>
      <c r="F10" s="21">
        <v>660000</v>
      </c>
      <c r="G10" s="21"/>
      <c r="H10" s="21"/>
      <c r="I10" s="21"/>
      <c r="J10" s="21"/>
      <c r="K10" s="21"/>
      <c r="L10" s="21"/>
      <c r="M10" s="21"/>
      <c r="N10" s="21"/>
      <c r="O10" s="21">
        <v>29978</v>
      </c>
      <c r="P10" s="21"/>
      <c r="Q10" s="21"/>
      <c r="R10" s="21">
        <v>29978</v>
      </c>
      <c r="S10" s="21"/>
      <c r="T10" s="21"/>
      <c r="U10" s="21"/>
      <c r="V10" s="21"/>
      <c r="W10" s="21">
        <v>29978</v>
      </c>
      <c r="X10" s="21">
        <v>495009</v>
      </c>
      <c r="Y10" s="21">
        <v>-465031</v>
      </c>
      <c r="Z10" s="6">
        <v>-93.94</v>
      </c>
      <c r="AA10" s="28">
        <v>660000</v>
      </c>
    </row>
    <row r="11" spans="1:27" ht="13.5">
      <c r="A11" s="5" t="s">
        <v>37</v>
      </c>
      <c r="B11" s="3"/>
      <c r="C11" s="19"/>
      <c r="D11" s="19"/>
      <c r="E11" s="20">
        <v>300000</v>
      </c>
      <c r="F11" s="21">
        <v>300000</v>
      </c>
      <c r="G11" s="21"/>
      <c r="H11" s="21"/>
      <c r="I11" s="21"/>
      <c r="J11" s="21"/>
      <c r="K11" s="21">
        <v>10480</v>
      </c>
      <c r="L11" s="21"/>
      <c r="M11" s="21"/>
      <c r="N11" s="21">
        <v>10480</v>
      </c>
      <c r="O11" s="21"/>
      <c r="P11" s="21"/>
      <c r="Q11" s="21"/>
      <c r="R11" s="21"/>
      <c r="S11" s="21"/>
      <c r="T11" s="21"/>
      <c r="U11" s="21"/>
      <c r="V11" s="21"/>
      <c r="W11" s="21">
        <v>10480</v>
      </c>
      <c r="X11" s="21">
        <v>225000</v>
      </c>
      <c r="Y11" s="21">
        <v>-214520</v>
      </c>
      <c r="Z11" s="6">
        <v>-95.34</v>
      </c>
      <c r="AA11" s="28">
        <v>300000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-21945562</v>
      </c>
      <c r="D15" s="16">
        <f>SUM(D16:D18)</f>
        <v>0</v>
      </c>
      <c r="E15" s="17">
        <f t="shared" si="2"/>
        <v>45130000</v>
      </c>
      <c r="F15" s="18">
        <f t="shared" si="2"/>
        <v>44100000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728313</v>
      </c>
      <c r="P15" s="18">
        <f t="shared" si="2"/>
        <v>0</v>
      </c>
      <c r="Q15" s="18">
        <f t="shared" si="2"/>
        <v>0</v>
      </c>
      <c r="R15" s="18">
        <f t="shared" si="2"/>
        <v>728313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728313</v>
      </c>
      <c r="X15" s="18">
        <f t="shared" si="2"/>
        <v>33075000</v>
      </c>
      <c r="Y15" s="18">
        <f t="shared" si="2"/>
        <v>-32346687</v>
      </c>
      <c r="Z15" s="4">
        <f>+IF(X15&lt;&gt;0,+(Y15/X15)*100,0)</f>
        <v>-97.7979954648526</v>
      </c>
      <c r="AA15" s="30">
        <f>SUM(AA16:AA18)</f>
        <v>44100000</v>
      </c>
    </row>
    <row r="16" spans="1:27" ht="13.5">
      <c r="A16" s="5" t="s">
        <v>42</v>
      </c>
      <c r="B16" s="3"/>
      <c r="C16" s="19">
        <v>-21945562</v>
      </c>
      <c r="D16" s="19"/>
      <c r="E16" s="20">
        <v>45130000</v>
      </c>
      <c r="F16" s="21">
        <v>44100000</v>
      </c>
      <c r="G16" s="21"/>
      <c r="H16" s="21"/>
      <c r="I16" s="21"/>
      <c r="J16" s="21"/>
      <c r="K16" s="21"/>
      <c r="L16" s="21"/>
      <c r="M16" s="21"/>
      <c r="N16" s="21"/>
      <c r="O16" s="21">
        <v>728313</v>
      </c>
      <c r="P16" s="21"/>
      <c r="Q16" s="21"/>
      <c r="R16" s="21">
        <v>728313</v>
      </c>
      <c r="S16" s="21"/>
      <c r="T16" s="21"/>
      <c r="U16" s="21"/>
      <c r="V16" s="21"/>
      <c r="W16" s="21">
        <v>728313</v>
      </c>
      <c r="X16" s="21">
        <v>33075000</v>
      </c>
      <c r="Y16" s="21">
        <v>-32346687</v>
      </c>
      <c r="Z16" s="6">
        <v>-97.8</v>
      </c>
      <c r="AA16" s="28">
        <v>44100000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-5200278</v>
      </c>
      <c r="D19" s="16">
        <f>SUM(D20:D23)</f>
        <v>0</v>
      </c>
      <c r="E19" s="17">
        <f t="shared" si="3"/>
        <v>2203000</v>
      </c>
      <c r="F19" s="18">
        <f t="shared" si="3"/>
        <v>3700000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2774997</v>
      </c>
      <c r="Y19" s="18">
        <f t="shared" si="3"/>
        <v>-2774997</v>
      </c>
      <c r="Z19" s="4">
        <f>+IF(X19&lt;&gt;0,+(Y19/X19)*100,0)</f>
        <v>-100</v>
      </c>
      <c r="AA19" s="30">
        <f>SUM(AA20:AA23)</f>
        <v>3700000</v>
      </c>
    </row>
    <row r="20" spans="1:27" ht="13.5">
      <c r="A20" s="5" t="s">
        <v>46</v>
      </c>
      <c r="B20" s="3"/>
      <c r="C20" s="19">
        <v>-5200278</v>
      </c>
      <c r="D20" s="19"/>
      <c r="E20" s="20">
        <v>1053000</v>
      </c>
      <c r="F20" s="21">
        <v>3400000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2549997</v>
      </c>
      <c r="Y20" s="21">
        <v>-2549997</v>
      </c>
      <c r="Z20" s="6">
        <v>-100</v>
      </c>
      <c r="AA20" s="28">
        <v>3400000</v>
      </c>
    </row>
    <row r="21" spans="1:27" ht="13.5">
      <c r="A21" s="5" t="s">
        <v>47</v>
      </c>
      <c r="B21" s="3"/>
      <c r="C21" s="19"/>
      <c r="D21" s="19"/>
      <c r="E21" s="20">
        <v>200000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>
        <v>200000</v>
      </c>
      <c r="F22" s="24">
        <v>50000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37503</v>
      </c>
      <c r="Y22" s="24">
        <v>-37503</v>
      </c>
      <c r="Z22" s="7">
        <v>-100</v>
      </c>
      <c r="AA22" s="29">
        <v>50000</v>
      </c>
    </row>
    <row r="23" spans="1:27" ht="13.5">
      <c r="A23" s="5" t="s">
        <v>49</v>
      </c>
      <c r="B23" s="3"/>
      <c r="C23" s="19"/>
      <c r="D23" s="19"/>
      <c r="E23" s="20">
        <v>750000</v>
      </c>
      <c r="F23" s="21">
        <v>250000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187497</v>
      </c>
      <c r="Y23" s="21">
        <v>-187497</v>
      </c>
      <c r="Z23" s="6">
        <v>-100</v>
      </c>
      <c r="AA23" s="28">
        <v>250000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42920820</v>
      </c>
      <c r="D25" s="50">
        <f>+D5+D9+D15+D19+D24</f>
        <v>0</v>
      </c>
      <c r="E25" s="51">
        <f t="shared" si="4"/>
        <v>48493000</v>
      </c>
      <c r="F25" s="52">
        <f t="shared" si="4"/>
        <v>49060000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10480</v>
      </c>
      <c r="L25" s="52">
        <f t="shared" si="4"/>
        <v>0</v>
      </c>
      <c r="M25" s="52">
        <f t="shared" si="4"/>
        <v>0</v>
      </c>
      <c r="N25" s="52">
        <f t="shared" si="4"/>
        <v>10480</v>
      </c>
      <c r="O25" s="52">
        <f t="shared" si="4"/>
        <v>765247</v>
      </c>
      <c r="P25" s="52">
        <f t="shared" si="4"/>
        <v>0</v>
      </c>
      <c r="Q25" s="52">
        <f t="shared" si="4"/>
        <v>0</v>
      </c>
      <c r="R25" s="52">
        <f t="shared" si="4"/>
        <v>765247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775727</v>
      </c>
      <c r="X25" s="52">
        <f t="shared" si="4"/>
        <v>36795006</v>
      </c>
      <c r="Y25" s="52">
        <f t="shared" si="4"/>
        <v>-36019279</v>
      </c>
      <c r="Z25" s="53">
        <f>+IF(X25&lt;&gt;0,+(Y25/X25)*100,0)</f>
        <v>-97.89176009374751</v>
      </c>
      <c r="AA25" s="54">
        <f>+AA5+AA9+AA15+AA19+AA24</f>
        <v>49060000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-31176530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>
        <v>728313</v>
      </c>
      <c r="P28" s="21"/>
      <c r="Q28" s="21"/>
      <c r="R28" s="21">
        <v>728313</v>
      </c>
      <c r="S28" s="21"/>
      <c r="T28" s="21"/>
      <c r="U28" s="21"/>
      <c r="V28" s="21"/>
      <c r="W28" s="21">
        <v>728313</v>
      </c>
      <c r="X28" s="21"/>
      <c r="Y28" s="21">
        <v>728313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-31176530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728313</v>
      </c>
      <c r="P32" s="27">
        <f t="shared" si="5"/>
        <v>0</v>
      </c>
      <c r="Q32" s="27">
        <f t="shared" si="5"/>
        <v>0</v>
      </c>
      <c r="R32" s="27">
        <f t="shared" si="5"/>
        <v>728313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728313</v>
      </c>
      <c r="X32" s="27">
        <f t="shared" si="5"/>
        <v>0</v>
      </c>
      <c r="Y32" s="27">
        <f t="shared" si="5"/>
        <v>728313</v>
      </c>
      <c r="Z32" s="13">
        <f>+IF(X32&lt;&gt;0,+(Y32/X32)*100,0)</f>
        <v>0</v>
      </c>
      <c r="AA32" s="31">
        <f>SUM(AA28:AA31)</f>
        <v>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-31176530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728313</v>
      </c>
      <c r="P36" s="63">
        <f t="shared" si="6"/>
        <v>0</v>
      </c>
      <c r="Q36" s="63">
        <f t="shared" si="6"/>
        <v>0</v>
      </c>
      <c r="R36" s="63">
        <f t="shared" si="6"/>
        <v>728313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728313</v>
      </c>
      <c r="X36" s="63">
        <f t="shared" si="6"/>
        <v>0</v>
      </c>
      <c r="Y36" s="63">
        <f t="shared" si="6"/>
        <v>728313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32901327</v>
      </c>
      <c r="D5" s="16">
        <f>SUM(D6:D8)</f>
        <v>0</v>
      </c>
      <c r="E5" s="17">
        <f t="shared" si="0"/>
        <v>13880000</v>
      </c>
      <c r="F5" s="18">
        <f t="shared" si="0"/>
        <v>8445379</v>
      </c>
      <c r="G5" s="18">
        <f t="shared" si="0"/>
        <v>932508</v>
      </c>
      <c r="H5" s="18">
        <f t="shared" si="0"/>
        <v>0</v>
      </c>
      <c r="I5" s="18">
        <f t="shared" si="0"/>
        <v>1730</v>
      </c>
      <c r="J5" s="18">
        <f t="shared" si="0"/>
        <v>934238</v>
      </c>
      <c r="K5" s="18">
        <f t="shared" si="0"/>
        <v>90460</v>
      </c>
      <c r="L5" s="18">
        <f t="shared" si="0"/>
        <v>0</v>
      </c>
      <c r="M5" s="18">
        <f t="shared" si="0"/>
        <v>0</v>
      </c>
      <c r="N5" s="18">
        <f t="shared" si="0"/>
        <v>90460</v>
      </c>
      <c r="O5" s="18">
        <f t="shared" si="0"/>
        <v>1315114</v>
      </c>
      <c r="P5" s="18">
        <f t="shared" si="0"/>
        <v>5391869</v>
      </c>
      <c r="Q5" s="18">
        <f t="shared" si="0"/>
        <v>0</v>
      </c>
      <c r="R5" s="18">
        <f t="shared" si="0"/>
        <v>6706983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7731681</v>
      </c>
      <c r="X5" s="18">
        <f t="shared" si="0"/>
        <v>4792687</v>
      </c>
      <c r="Y5" s="18">
        <f t="shared" si="0"/>
        <v>2938994</v>
      </c>
      <c r="Z5" s="4">
        <f>+IF(X5&lt;&gt;0,+(Y5/X5)*100,0)</f>
        <v>61.322469003296064</v>
      </c>
      <c r="AA5" s="16">
        <f>SUM(AA6:AA8)</f>
        <v>8445379</v>
      </c>
    </row>
    <row r="6" spans="1:27" ht="13.5">
      <c r="A6" s="5" t="s">
        <v>32</v>
      </c>
      <c r="B6" s="3"/>
      <c r="C6" s="19">
        <v>35691883</v>
      </c>
      <c r="D6" s="19"/>
      <c r="E6" s="20">
        <v>200000</v>
      </c>
      <c r="F6" s="21">
        <v>200000</v>
      </c>
      <c r="G6" s="21"/>
      <c r="H6" s="21"/>
      <c r="I6" s="21">
        <v>1730</v>
      </c>
      <c r="J6" s="21">
        <v>1730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1730</v>
      </c>
      <c r="X6" s="21">
        <v>150002</v>
      </c>
      <c r="Y6" s="21">
        <v>-148272</v>
      </c>
      <c r="Z6" s="6">
        <v>-98.85</v>
      </c>
      <c r="AA6" s="28">
        <v>200000</v>
      </c>
    </row>
    <row r="7" spans="1:27" ht="13.5">
      <c r="A7" s="5" t="s">
        <v>33</v>
      </c>
      <c r="B7" s="3"/>
      <c r="C7" s="22">
        <v>-2790556</v>
      </c>
      <c r="D7" s="22"/>
      <c r="E7" s="23">
        <v>13100000</v>
      </c>
      <c r="F7" s="24">
        <v>8165379</v>
      </c>
      <c r="G7" s="24">
        <v>932508</v>
      </c>
      <c r="H7" s="24"/>
      <c r="I7" s="24"/>
      <c r="J7" s="24">
        <v>932508</v>
      </c>
      <c r="K7" s="24">
        <v>90460</v>
      </c>
      <c r="L7" s="24"/>
      <c r="M7" s="24"/>
      <c r="N7" s="24">
        <v>90460</v>
      </c>
      <c r="O7" s="24">
        <v>1315114</v>
      </c>
      <c r="P7" s="24">
        <v>5257427</v>
      </c>
      <c r="Q7" s="24"/>
      <c r="R7" s="24">
        <v>6572541</v>
      </c>
      <c r="S7" s="24"/>
      <c r="T7" s="24"/>
      <c r="U7" s="24"/>
      <c r="V7" s="24"/>
      <c r="W7" s="24">
        <v>7595509</v>
      </c>
      <c r="X7" s="24">
        <v>4582686</v>
      </c>
      <c r="Y7" s="24">
        <v>3012823</v>
      </c>
      <c r="Z7" s="7">
        <v>65.74</v>
      </c>
      <c r="AA7" s="29">
        <v>8165379</v>
      </c>
    </row>
    <row r="8" spans="1:27" ht="13.5">
      <c r="A8" s="5" t="s">
        <v>34</v>
      </c>
      <c r="B8" s="3"/>
      <c r="C8" s="19"/>
      <c r="D8" s="19"/>
      <c r="E8" s="20">
        <v>580000</v>
      </c>
      <c r="F8" s="21">
        <v>80000</v>
      </c>
      <c r="G8" s="21"/>
      <c r="H8" s="21"/>
      <c r="I8" s="21"/>
      <c r="J8" s="21"/>
      <c r="K8" s="21"/>
      <c r="L8" s="21"/>
      <c r="M8" s="21"/>
      <c r="N8" s="21"/>
      <c r="O8" s="21"/>
      <c r="P8" s="21">
        <v>134442</v>
      </c>
      <c r="Q8" s="21"/>
      <c r="R8" s="21">
        <v>134442</v>
      </c>
      <c r="S8" s="21"/>
      <c r="T8" s="21"/>
      <c r="U8" s="21"/>
      <c r="V8" s="21"/>
      <c r="W8" s="21">
        <v>134442</v>
      </c>
      <c r="X8" s="21">
        <v>59999</v>
      </c>
      <c r="Y8" s="21">
        <v>74443</v>
      </c>
      <c r="Z8" s="6">
        <v>124.07</v>
      </c>
      <c r="AA8" s="28">
        <v>80000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13300000</v>
      </c>
      <c r="F9" s="18">
        <f t="shared" si="1"/>
        <v>19600129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14700097</v>
      </c>
      <c r="Y9" s="18">
        <f t="shared" si="1"/>
        <v>-14700097</v>
      </c>
      <c r="Z9" s="4">
        <f>+IF(X9&lt;&gt;0,+(Y9/X9)*100,0)</f>
        <v>-100</v>
      </c>
      <c r="AA9" s="30">
        <f>SUM(AA10:AA14)</f>
        <v>19600129</v>
      </c>
    </row>
    <row r="10" spans="1:27" ht="13.5">
      <c r="A10" s="5" t="s">
        <v>36</v>
      </c>
      <c r="B10" s="3"/>
      <c r="C10" s="19"/>
      <c r="D10" s="19"/>
      <c r="E10" s="20">
        <v>2600000</v>
      </c>
      <c r="F10" s="21">
        <v>2500000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1875001</v>
      </c>
      <c r="Y10" s="21">
        <v>-1875001</v>
      </c>
      <c r="Z10" s="6">
        <v>-100</v>
      </c>
      <c r="AA10" s="28">
        <v>2500000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10200000</v>
      </c>
      <c r="F12" s="21">
        <v>16600129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12450097</v>
      </c>
      <c r="Y12" s="21">
        <v>-12450097</v>
      </c>
      <c r="Z12" s="6">
        <v>-100</v>
      </c>
      <c r="AA12" s="28">
        <v>16600129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>
        <v>500000</v>
      </c>
      <c r="F14" s="24">
        <v>500000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374999</v>
      </c>
      <c r="Y14" s="24">
        <v>-374999</v>
      </c>
      <c r="Z14" s="7">
        <v>-100</v>
      </c>
      <c r="AA14" s="29">
        <v>500000</v>
      </c>
    </row>
    <row r="15" spans="1:27" ht="13.5">
      <c r="A15" s="2" t="s">
        <v>41</v>
      </c>
      <c r="B15" s="8"/>
      <c r="C15" s="16">
        <f aca="true" t="shared" si="2" ref="C15:Y15">SUM(C16:C18)</f>
        <v>-25650987</v>
      </c>
      <c r="D15" s="16">
        <f>SUM(D16:D18)</f>
        <v>0</v>
      </c>
      <c r="E15" s="17">
        <f t="shared" si="2"/>
        <v>3200692</v>
      </c>
      <c r="F15" s="18">
        <f t="shared" si="2"/>
        <v>575492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60380</v>
      </c>
      <c r="L15" s="18">
        <f t="shared" si="2"/>
        <v>0</v>
      </c>
      <c r="M15" s="18">
        <f t="shared" si="2"/>
        <v>0</v>
      </c>
      <c r="N15" s="18">
        <f t="shared" si="2"/>
        <v>60380</v>
      </c>
      <c r="O15" s="18">
        <f t="shared" si="2"/>
        <v>0</v>
      </c>
      <c r="P15" s="18">
        <f t="shared" si="2"/>
        <v>202764</v>
      </c>
      <c r="Q15" s="18">
        <f t="shared" si="2"/>
        <v>0</v>
      </c>
      <c r="R15" s="18">
        <f t="shared" si="2"/>
        <v>202764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263144</v>
      </c>
      <c r="X15" s="18">
        <f t="shared" si="2"/>
        <v>431621</v>
      </c>
      <c r="Y15" s="18">
        <f t="shared" si="2"/>
        <v>-168477</v>
      </c>
      <c r="Z15" s="4">
        <f>+IF(X15&lt;&gt;0,+(Y15/X15)*100,0)</f>
        <v>-39.03355026748003</v>
      </c>
      <c r="AA15" s="30">
        <f>SUM(AA16:AA18)</f>
        <v>575492</v>
      </c>
    </row>
    <row r="16" spans="1:27" ht="13.5">
      <c r="A16" s="5" t="s">
        <v>42</v>
      </c>
      <c r="B16" s="3"/>
      <c r="C16" s="19">
        <v>-24964499</v>
      </c>
      <c r="D16" s="19"/>
      <c r="E16" s="20">
        <v>509692</v>
      </c>
      <c r="F16" s="21">
        <v>575492</v>
      </c>
      <c r="G16" s="21"/>
      <c r="H16" s="21"/>
      <c r="I16" s="21"/>
      <c r="J16" s="21"/>
      <c r="K16" s="21">
        <v>60380</v>
      </c>
      <c r="L16" s="21"/>
      <c r="M16" s="21"/>
      <c r="N16" s="21">
        <v>60380</v>
      </c>
      <c r="O16" s="21"/>
      <c r="P16" s="21">
        <v>202764</v>
      </c>
      <c r="Q16" s="21"/>
      <c r="R16" s="21">
        <v>202764</v>
      </c>
      <c r="S16" s="21"/>
      <c r="T16" s="21"/>
      <c r="U16" s="21"/>
      <c r="V16" s="21"/>
      <c r="W16" s="21">
        <v>263144</v>
      </c>
      <c r="X16" s="21">
        <v>431621</v>
      </c>
      <c r="Y16" s="21">
        <v>-168477</v>
      </c>
      <c r="Z16" s="6">
        <v>-39.03</v>
      </c>
      <c r="AA16" s="28">
        <v>575492</v>
      </c>
    </row>
    <row r="17" spans="1:27" ht="13.5">
      <c r="A17" s="5" t="s">
        <v>43</v>
      </c>
      <c r="B17" s="3"/>
      <c r="C17" s="19">
        <v>-686488</v>
      </c>
      <c r="D17" s="19"/>
      <c r="E17" s="20">
        <v>2691000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214062044</v>
      </c>
      <c r="D19" s="16">
        <f>SUM(D20:D23)</f>
        <v>0</v>
      </c>
      <c r="E19" s="17">
        <f t="shared" si="3"/>
        <v>320713648</v>
      </c>
      <c r="F19" s="18">
        <f t="shared" si="3"/>
        <v>311193672</v>
      </c>
      <c r="G19" s="18">
        <f t="shared" si="3"/>
        <v>5300227</v>
      </c>
      <c r="H19" s="18">
        <f t="shared" si="3"/>
        <v>4393834</v>
      </c>
      <c r="I19" s="18">
        <f t="shared" si="3"/>
        <v>22411076</v>
      </c>
      <c r="J19" s="18">
        <f t="shared" si="3"/>
        <v>32105137</v>
      </c>
      <c r="K19" s="18">
        <f t="shared" si="3"/>
        <v>10658473</v>
      </c>
      <c r="L19" s="18">
        <f t="shared" si="3"/>
        <v>0</v>
      </c>
      <c r="M19" s="18">
        <f t="shared" si="3"/>
        <v>0</v>
      </c>
      <c r="N19" s="18">
        <f t="shared" si="3"/>
        <v>10658473</v>
      </c>
      <c r="O19" s="18">
        <f t="shared" si="3"/>
        <v>0</v>
      </c>
      <c r="P19" s="18">
        <f t="shared" si="3"/>
        <v>226484405</v>
      </c>
      <c r="Q19" s="18">
        <f t="shared" si="3"/>
        <v>0</v>
      </c>
      <c r="R19" s="18">
        <f t="shared" si="3"/>
        <v>226484405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269248015</v>
      </c>
      <c r="X19" s="18">
        <f t="shared" si="3"/>
        <v>230993751</v>
      </c>
      <c r="Y19" s="18">
        <f t="shared" si="3"/>
        <v>38254264</v>
      </c>
      <c r="Z19" s="4">
        <f>+IF(X19&lt;&gt;0,+(Y19/X19)*100,0)</f>
        <v>16.560735446042436</v>
      </c>
      <c r="AA19" s="30">
        <f>SUM(AA20:AA23)</f>
        <v>311193672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153156811</v>
      </c>
      <c r="D21" s="19"/>
      <c r="E21" s="20">
        <v>188363648</v>
      </c>
      <c r="F21" s="21">
        <v>130659972</v>
      </c>
      <c r="G21" s="21">
        <v>5300227</v>
      </c>
      <c r="H21" s="21">
        <v>3016219</v>
      </c>
      <c r="I21" s="21">
        <v>22411076</v>
      </c>
      <c r="J21" s="21">
        <v>30727522</v>
      </c>
      <c r="K21" s="21">
        <v>7526570</v>
      </c>
      <c r="L21" s="21"/>
      <c r="M21" s="21"/>
      <c r="N21" s="21">
        <v>7526570</v>
      </c>
      <c r="O21" s="21"/>
      <c r="P21" s="21">
        <v>62602248</v>
      </c>
      <c r="Q21" s="21"/>
      <c r="R21" s="21">
        <v>62602248</v>
      </c>
      <c r="S21" s="21"/>
      <c r="T21" s="21"/>
      <c r="U21" s="21"/>
      <c r="V21" s="21"/>
      <c r="W21" s="21">
        <v>100856340</v>
      </c>
      <c r="X21" s="21">
        <v>96464979</v>
      </c>
      <c r="Y21" s="21">
        <v>4391361</v>
      </c>
      <c r="Z21" s="6">
        <v>4.55</v>
      </c>
      <c r="AA21" s="28">
        <v>130659972</v>
      </c>
    </row>
    <row r="22" spans="1:27" ht="13.5">
      <c r="A22" s="5" t="s">
        <v>48</v>
      </c>
      <c r="B22" s="3"/>
      <c r="C22" s="22">
        <v>60905233</v>
      </c>
      <c r="D22" s="22"/>
      <c r="E22" s="23">
        <v>132350000</v>
      </c>
      <c r="F22" s="24">
        <v>180533700</v>
      </c>
      <c r="G22" s="24"/>
      <c r="H22" s="24">
        <v>1377615</v>
      </c>
      <c r="I22" s="24"/>
      <c r="J22" s="24">
        <v>1377615</v>
      </c>
      <c r="K22" s="24">
        <v>3131903</v>
      </c>
      <c r="L22" s="24"/>
      <c r="M22" s="24"/>
      <c r="N22" s="24">
        <v>3131903</v>
      </c>
      <c r="O22" s="24"/>
      <c r="P22" s="24">
        <v>163882157</v>
      </c>
      <c r="Q22" s="24"/>
      <c r="R22" s="24">
        <v>163882157</v>
      </c>
      <c r="S22" s="24"/>
      <c r="T22" s="24"/>
      <c r="U22" s="24"/>
      <c r="V22" s="24"/>
      <c r="W22" s="24">
        <v>168391675</v>
      </c>
      <c r="X22" s="24">
        <v>134528772</v>
      </c>
      <c r="Y22" s="24">
        <v>33862903</v>
      </c>
      <c r="Z22" s="7">
        <v>25.17</v>
      </c>
      <c r="AA22" s="29">
        <v>180533700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221312384</v>
      </c>
      <c r="D25" s="50">
        <f>+D5+D9+D15+D19+D24</f>
        <v>0</v>
      </c>
      <c r="E25" s="51">
        <f t="shared" si="4"/>
        <v>351094340</v>
      </c>
      <c r="F25" s="52">
        <f t="shared" si="4"/>
        <v>339814672</v>
      </c>
      <c r="G25" s="52">
        <f t="shared" si="4"/>
        <v>6232735</v>
      </c>
      <c r="H25" s="52">
        <f t="shared" si="4"/>
        <v>4393834</v>
      </c>
      <c r="I25" s="52">
        <f t="shared" si="4"/>
        <v>22412806</v>
      </c>
      <c r="J25" s="52">
        <f t="shared" si="4"/>
        <v>33039375</v>
      </c>
      <c r="K25" s="52">
        <f t="shared" si="4"/>
        <v>10809313</v>
      </c>
      <c r="L25" s="52">
        <f t="shared" si="4"/>
        <v>0</v>
      </c>
      <c r="M25" s="52">
        <f t="shared" si="4"/>
        <v>0</v>
      </c>
      <c r="N25" s="52">
        <f t="shared" si="4"/>
        <v>10809313</v>
      </c>
      <c r="O25" s="52">
        <f t="shared" si="4"/>
        <v>1315114</v>
      </c>
      <c r="P25" s="52">
        <f t="shared" si="4"/>
        <v>232079038</v>
      </c>
      <c r="Q25" s="52">
        <f t="shared" si="4"/>
        <v>0</v>
      </c>
      <c r="R25" s="52">
        <f t="shared" si="4"/>
        <v>233394152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277242840</v>
      </c>
      <c r="X25" s="52">
        <f t="shared" si="4"/>
        <v>250918156</v>
      </c>
      <c r="Y25" s="52">
        <f t="shared" si="4"/>
        <v>26324684</v>
      </c>
      <c r="Z25" s="53">
        <f>+IF(X25&lt;&gt;0,+(Y25/X25)*100,0)</f>
        <v>10.491342842484464</v>
      </c>
      <c r="AA25" s="54">
        <f>+AA5+AA9+AA15+AA19+AA24</f>
        <v>339814672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203432850</v>
      </c>
      <c r="D28" s="19"/>
      <c r="E28" s="20">
        <v>295384340</v>
      </c>
      <c r="F28" s="21">
        <v>292673364</v>
      </c>
      <c r="G28" s="21">
        <v>1468995</v>
      </c>
      <c r="H28" s="21">
        <v>4393834</v>
      </c>
      <c r="I28" s="21">
        <v>22411076</v>
      </c>
      <c r="J28" s="21">
        <v>28273905</v>
      </c>
      <c r="K28" s="21">
        <v>8466002</v>
      </c>
      <c r="L28" s="21"/>
      <c r="M28" s="21"/>
      <c r="N28" s="21">
        <v>8466002</v>
      </c>
      <c r="O28" s="21"/>
      <c r="P28" s="21">
        <v>224534908</v>
      </c>
      <c r="Q28" s="21"/>
      <c r="R28" s="21">
        <v>224534908</v>
      </c>
      <c r="S28" s="21"/>
      <c r="T28" s="21"/>
      <c r="U28" s="21"/>
      <c r="V28" s="21"/>
      <c r="W28" s="21">
        <v>261274815</v>
      </c>
      <c r="X28" s="21">
        <v>217228518</v>
      </c>
      <c r="Y28" s="21">
        <v>44046297</v>
      </c>
      <c r="Z28" s="6">
        <v>20.28</v>
      </c>
      <c r="AA28" s="19">
        <v>292673364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1073387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204506237</v>
      </c>
      <c r="D32" s="25">
        <f>SUM(D28:D31)</f>
        <v>0</v>
      </c>
      <c r="E32" s="26">
        <f t="shared" si="5"/>
        <v>295384340</v>
      </c>
      <c r="F32" s="27">
        <f t="shared" si="5"/>
        <v>292673364</v>
      </c>
      <c r="G32" s="27">
        <f t="shared" si="5"/>
        <v>1468995</v>
      </c>
      <c r="H32" s="27">
        <f t="shared" si="5"/>
        <v>4393834</v>
      </c>
      <c r="I32" s="27">
        <f t="shared" si="5"/>
        <v>22411076</v>
      </c>
      <c r="J32" s="27">
        <f t="shared" si="5"/>
        <v>28273905</v>
      </c>
      <c r="K32" s="27">
        <f t="shared" si="5"/>
        <v>8466002</v>
      </c>
      <c r="L32" s="27">
        <f t="shared" si="5"/>
        <v>0</v>
      </c>
      <c r="M32" s="27">
        <f t="shared" si="5"/>
        <v>0</v>
      </c>
      <c r="N32" s="27">
        <f t="shared" si="5"/>
        <v>8466002</v>
      </c>
      <c r="O32" s="27">
        <f t="shared" si="5"/>
        <v>0</v>
      </c>
      <c r="P32" s="27">
        <f t="shared" si="5"/>
        <v>224534908</v>
      </c>
      <c r="Q32" s="27">
        <f t="shared" si="5"/>
        <v>0</v>
      </c>
      <c r="R32" s="27">
        <f t="shared" si="5"/>
        <v>224534908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261274815</v>
      </c>
      <c r="X32" s="27">
        <f t="shared" si="5"/>
        <v>217228518</v>
      </c>
      <c r="Y32" s="27">
        <f t="shared" si="5"/>
        <v>44046297</v>
      </c>
      <c r="Z32" s="13">
        <f>+IF(X32&lt;&gt;0,+(Y32/X32)*100,0)</f>
        <v>20.276479996977194</v>
      </c>
      <c r="AA32" s="31">
        <f>SUM(AA28:AA31)</f>
        <v>292673364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11140579</v>
      </c>
      <c r="D35" s="19"/>
      <c r="E35" s="20">
        <v>53110000</v>
      </c>
      <c r="F35" s="21">
        <v>47141308</v>
      </c>
      <c r="G35" s="21">
        <v>932508</v>
      </c>
      <c r="H35" s="21"/>
      <c r="I35" s="21">
        <v>1730</v>
      </c>
      <c r="J35" s="21">
        <v>934238</v>
      </c>
      <c r="K35" s="21">
        <v>2343311</v>
      </c>
      <c r="L35" s="21"/>
      <c r="M35" s="21"/>
      <c r="N35" s="21">
        <v>2343311</v>
      </c>
      <c r="O35" s="21">
        <v>1315114</v>
      </c>
      <c r="P35" s="21">
        <v>7544130</v>
      </c>
      <c r="Q35" s="21"/>
      <c r="R35" s="21">
        <v>8859244</v>
      </c>
      <c r="S35" s="21"/>
      <c r="T35" s="21"/>
      <c r="U35" s="21"/>
      <c r="V35" s="21"/>
      <c r="W35" s="21">
        <v>12136793</v>
      </c>
      <c r="X35" s="21">
        <v>33689638</v>
      </c>
      <c r="Y35" s="21">
        <v>-21552845</v>
      </c>
      <c r="Z35" s="6">
        <v>-63.97</v>
      </c>
      <c r="AA35" s="28">
        <v>47141308</v>
      </c>
    </row>
    <row r="36" spans="1:27" ht="13.5">
      <c r="A36" s="60" t="s">
        <v>62</v>
      </c>
      <c r="B36" s="10"/>
      <c r="C36" s="61">
        <f aca="true" t="shared" si="6" ref="C36:Y36">SUM(C32:C35)</f>
        <v>215646816</v>
      </c>
      <c r="D36" s="61">
        <f>SUM(D32:D35)</f>
        <v>0</v>
      </c>
      <c r="E36" s="62">
        <f t="shared" si="6"/>
        <v>348494340</v>
      </c>
      <c r="F36" s="63">
        <f t="shared" si="6"/>
        <v>339814672</v>
      </c>
      <c r="G36" s="63">
        <f t="shared" si="6"/>
        <v>2401503</v>
      </c>
      <c r="H36" s="63">
        <f t="shared" si="6"/>
        <v>4393834</v>
      </c>
      <c r="I36" s="63">
        <f t="shared" si="6"/>
        <v>22412806</v>
      </c>
      <c r="J36" s="63">
        <f t="shared" si="6"/>
        <v>29208143</v>
      </c>
      <c r="K36" s="63">
        <f t="shared" si="6"/>
        <v>10809313</v>
      </c>
      <c r="L36" s="63">
        <f t="shared" si="6"/>
        <v>0</v>
      </c>
      <c r="M36" s="63">
        <f t="shared" si="6"/>
        <v>0</v>
      </c>
      <c r="N36" s="63">
        <f t="shared" si="6"/>
        <v>10809313</v>
      </c>
      <c r="O36" s="63">
        <f t="shared" si="6"/>
        <v>1315114</v>
      </c>
      <c r="P36" s="63">
        <f t="shared" si="6"/>
        <v>232079038</v>
      </c>
      <c r="Q36" s="63">
        <f t="shared" si="6"/>
        <v>0</v>
      </c>
      <c r="R36" s="63">
        <f t="shared" si="6"/>
        <v>233394152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273411608</v>
      </c>
      <c r="X36" s="63">
        <f t="shared" si="6"/>
        <v>250918156</v>
      </c>
      <c r="Y36" s="63">
        <f t="shared" si="6"/>
        <v>22493452</v>
      </c>
      <c r="Z36" s="64">
        <f>+IF(X36&lt;&gt;0,+(Y36/X36)*100,0)</f>
        <v>8.964457717439945</v>
      </c>
      <c r="AA36" s="65">
        <f>SUM(AA32:AA35)</f>
        <v>339814672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777147</v>
      </c>
      <c r="D5" s="16">
        <f>SUM(D6:D8)</f>
        <v>0</v>
      </c>
      <c r="E5" s="17">
        <f t="shared" si="0"/>
        <v>1214465</v>
      </c>
      <c r="F5" s="18">
        <f t="shared" si="0"/>
        <v>2550000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1912482</v>
      </c>
      <c r="Y5" s="18">
        <f t="shared" si="0"/>
        <v>-1912482</v>
      </c>
      <c r="Z5" s="4">
        <f>+IF(X5&lt;&gt;0,+(Y5/X5)*100,0)</f>
        <v>-100</v>
      </c>
      <c r="AA5" s="16">
        <f>SUM(AA6:AA8)</f>
        <v>2550000</v>
      </c>
    </row>
    <row r="6" spans="1:27" ht="13.5">
      <c r="A6" s="5" t="s">
        <v>32</v>
      </c>
      <c r="B6" s="3"/>
      <c r="C6" s="19">
        <v>20625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756522</v>
      </c>
      <c r="D7" s="22"/>
      <c r="E7" s="23">
        <v>1214465</v>
      </c>
      <c r="F7" s="24">
        <v>2550000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1912482</v>
      </c>
      <c r="Y7" s="24">
        <v>-1912482</v>
      </c>
      <c r="Z7" s="7">
        <v>-100</v>
      </c>
      <c r="AA7" s="29">
        <v>2550000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4983512</v>
      </c>
      <c r="D9" s="16">
        <f>SUM(D10:D14)</f>
        <v>0</v>
      </c>
      <c r="E9" s="17">
        <f t="shared" si="1"/>
        <v>6776000</v>
      </c>
      <c r="F9" s="18">
        <f t="shared" si="1"/>
        <v>13618833</v>
      </c>
      <c r="G9" s="18">
        <f t="shared" si="1"/>
        <v>0</v>
      </c>
      <c r="H9" s="18">
        <f t="shared" si="1"/>
        <v>0</v>
      </c>
      <c r="I9" s="18">
        <f t="shared" si="1"/>
        <v>176593</v>
      </c>
      <c r="J9" s="18">
        <f t="shared" si="1"/>
        <v>176593</v>
      </c>
      <c r="K9" s="18">
        <f t="shared" si="1"/>
        <v>1150844</v>
      </c>
      <c r="L9" s="18">
        <f t="shared" si="1"/>
        <v>2337584</v>
      </c>
      <c r="M9" s="18">
        <f t="shared" si="1"/>
        <v>0</v>
      </c>
      <c r="N9" s="18">
        <f t="shared" si="1"/>
        <v>3488428</v>
      </c>
      <c r="O9" s="18">
        <f t="shared" si="1"/>
        <v>1844822</v>
      </c>
      <c r="P9" s="18">
        <f t="shared" si="1"/>
        <v>1734621</v>
      </c>
      <c r="Q9" s="18">
        <f t="shared" si="1"/>
        <v>0</v>
      </c>
      <c r="R9" s="18">
        <f t="shared" si="1"/>
        <v>3579443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7244464</v>
      </c>
      <c r="X9" s="18">
        <f t="shared" si="1"/>
        <v>10214100</v>
      </c>
      <c r="Y9" s="18">
        <f t="shared" si="1"/>
        <v>-2969636</v>
      </c>
      <c r="Z9" s="4">
        <f>+IF(X9&lt;&gt;0,+(Y9/X9)*100,0)</f>
        <v>-29.073888056705925</v>
      </c>
      <c r="AA9" s="30">
        <f>SUM(AA10:AA14)</f>
        <v>13618833</v>
      </c>
    </row>
    <row r="10" spans="1:27" ht="13.5">
      <c r="A10" s="5" t="s">
        <v>36</v>
      </c>
      <c r="B10" s="3"/>
      <c r="C10" s="19">
        <v>859226</v>
      </c>
      <c r="D10" s="19"/>
      <c r="E10" s="20">
        <v>6776000</v>
      </c>
      <c r="F10" s="21">
        <v>8165153</v>
      </c>
      <c r="G10" s="21"/>
      <c r="H10" s="21"/>
      <c r="I10" s="21">
        <v>176593</v>
      </c>
      <c r="J10" s="21">
        <v>176593</v>
      </c>
      <c r="K10" s="21">
        <v>1150844</v>
      </c>
      <c r="L10" s="21">
        <v>2337584</v>
      </c>
      <c r="M10" s="21"/>
      <c r="N10" s="21">
        <v>3488428</v>
      </c>
      <c r="O10" s="21">
        <v>1844822</v>
      </c>
      <c r="P10" s="21">
        <v>316232</v>
      </c>
      <c r="Q10" s="21"/>
      <c r="R10" s="21">
        <v>2161054</v>
      </c>
      <c r="S10" s="21"/>
      <c r="T10" s="21"/>
      <c r="U10" s="21"/>
      <c r="V10" s="21"/>
      <c r="W10" s="21">
        <v>5826075</v>
      </c>
      <c r="X10" s="21">
        <v>6123852</v>
      </c>
      <c r="Y10" s="21">
        <v>-297777</v>
      </c>
      <c r="Z10" s="6">
        <v>-4.86</v>
      </c>
      <c r="AA10" s="28">
        <v>8165153</v>
      </c>
    </row>
    <row r="11" spans="1:27" ht="13.5">
      <c r="A11" s="5" t="s">
        <v>37</v>
      </c>
      <c r="B11" s="3"/>
      <c r="C11" s="19">
        <v>4124286</v>
      </c>
      <c r="D11" s="19"/>
      <c r="E11" s="20"/>
      <c r="F11" s="21">
        <v>5453680</v>
      </c>
      <c r="G11" s="21"/>
      <c r="H11" s="21"/>
      <c r="I11" s="21"/>
      <c r="J11" s="21"/>
      <c r="K11" s="21"/>
      <c r="L11" s="21"/>
      <c r="M11" s="21"/>
      <c r="N11" s="21"/>
      <c r="O11" s="21"/>
      <c r="P11" s="21">
        <v>1418389</v>
      </c>
      <c r="Q11" s="21"/>
      <c r="R11" s="21">
        <v>1418389</v>
      </c>
      <c r="S11" s="21"/>
      <c r="T11" s="21"/>
      <c r="U11" s="21"/>
      <c r="V11" s="21"/>
      <c r="W11" s="21">
        <v>1418389</v>
      </c>
      <c r="X11" s="21">
        <v>4090248</v>
      </c>
      <c r="Y11" s="21">
        <v>-2671859</v>
      </c>
      <c r="Z11" s="6">
        <v>-65.32</v>
      </c>
      <c r="AA11" s="28">
        <v>5453680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4101199</v>
      </c>
      <c r="D15" s="16">
        <f>SUM(D16:D18)</f>
        <v>0</v>
      </c>
      <c r="E15" s="17">
        <f t="shared" si="2"/>
        <v>14748350</v>
      </c>
      <c r="F15" s="18">
        <f t="shared" si="2"/>
        <v>6664750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78768</v>
      </c>
      <c r="N15" s="18">
        <f t="shared" si="2"/>
        <v>78768</v>
      </c>
      <c r="O15" s="18">
        <f t="shared" si="2"/>
        <v>571513</v>
      </c>
      <c r="P15" s="18">
        <f t="shared" si="2"/>
        <v>2994044</v>
      </c>
      <c r="Q15" s="18">
        <f t="shared" si="2"/>
        <v>0</v>
      </c>
      <c r="R15" s="18">
        <f t="shared" si="2"/>
        <v>3565557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3644325</v>
      </c>
      <c r="X15" s="18">
        <f t="shared" si="2"/>
        <v>4998555</v>
      </c>
      <c r="Y15" s="18">
        <f t="shared" si="2"/>
        <v>-1354230</v>
      </c>
      <c r="Z15" s="4">
        <f>+IF(X15&lt;&gt;0,+(Y15/X15)*100,0)</f>
        <v>-27.09242971218682</v>
      </c>
      <c r="AA15" s="30">
        <f>SUM(AA16:AA18)</f>
        <v>6664750</v>
      </c>
    </row>
    <row r="16" spans="1:27" ht="13.5">
      <c r="A16" s="5" t="s">
        <v>42</v>
      </c>
      <c r="B16" s="3"/>
      <c r="C16" s="19">
        <v>412194</v>
      </c>
      <c r="D16" s="19"/>
      <c r="E16" s="20">
        <v>3964000</v>
      </c>
      <c r="F16" s="21">
        <v>3964000</v>
      </c>
      <c r="G16" s="21"/>
      <c r="H16" s="21"/>
      <c r="I16" s="21"/>
      <c r="J16" s="21"/>
      <c r="K16" s="21"/>
      <c r="L16" s="21"/>
      <c r="M16" s="21">
        <v>78768</v>
      </c>
      <c r="N16" s="21">
        <v>78768</v>
      </c>
      <c r="O16" s="21">
        <v>6408</v>
      </c>
      <c r="P16" s="21">
        <v>2664</v>
      </c>
      <c r="Q16" s="21"/>
      <c r="R16" s="21">
        <v>9072</v>
      </c>
      <c r="S16" s="21"/>
      <c r="T16" s="21"/>
      <c r="U16" s="21"/>
      <c r="V16" s="21"/>
      <c r="W16" s="21">
        <v>87840</v>
      </c>
      <c r="X16" s="21">
        <v>2972997</v>
      </c>
      <c r="Y16" s="21">
        <v>-2885157</v>
      </c>
      <c r="Z16" s="6">
        <v>-97.05</v>
      </c>
      <c r="AA16" s="28">
        <v>3964000</v>
      </c>
    </row>
    <row r="17" spans="1:27" ht="13.5">
      <c r="A17" s="5" t="s">
        <v>43</v>
      </c>
      <c r="B17" s="3"/>
      <c r="C17" s="19">
        <v>3689005</v>
      </c>
      <c r="D17" s="19"/>
      <c r="E17" s="20">
        <v>10784350</v>
      </c>
      <c r="F17" s="21">
        <v>2700750</v>
      </c>
      <c r="G17" s="21"/>
      <c r="H17" s="21"/>
      <c r="I17" s="21"/>
      <c r="J17" s="21"/>
      <c r="K17" s="21"/>
      <c r="L17" s="21"/>
      <c r="M17" s="21"/>
      <c r="N17" s="21"/>
      <c r="O17" s="21">
        <v>565105</v>
      </c>
      <c r="P17" s="21">
        <v>2991380</v>
      </c>
      <c r="Q17" s="21"/>
      <c r="R17" s="21">
        <v>3556485</v>
      </c>
      <c r="S17" s="21"/>
      <c r="T17" s="21"/>
      <c r="U17" s="21"/>
      <c r="V17" s="21"/>
      <c r="W17" s="21">
        <v>3556485</v>
      </c>
      <c r="X17" s="21">
        <v>2025558</v>
      </c>
      <c r="Y17" s="21">
        <v>1530927</v>
      </c>
      <c r="Z17" s="6">
        <v>75.58</v>
      </c>
      <c r="AA17" s="28">
        <v>2700750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3128993</v>
      </c>
      <c r="D19" s="16">
        <f>SUM(D20:D23)</f>
        <v>0</v>
      </c>
      <c r="E19" s="17">
        <f t="shared" si="3"/>
        <v>26960000</v>
      </c>
      <c r="F19" s="18">
        <f t="shared" si="3"/>
        <v>28860000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2313474</v>
      </c>
      <c r="L19" s="18">
        <f t="shared" si="3"/>
        <v>4012520</v>
      </c>
      <c r="M19" s="18">
        <f t="shared" si="3"/>
        <v>0</v>
      </c>
      <c r="N19" s="18">
        <f t="shared" si="3"/>
        <v>6325994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6325994</v>
      </c>
      <c r="X19" s="18">
        <f t="shared" si="3"/>
        <v>21644982</v>
      </c>
      <c r="Y19" s="18">
        <f t="shared" si="3"/>
        <v>-15318988</v>
      </c>
      <c r="Z19" s="4">
        <f>+IF(X19&lt;&gt;0,+(Y19/X19)*100,0)</f>
        <v>-70.77385418939134</v>
      </c>
      <c r="AA19" s="30">
        <f>SUM(AA20:AA23)</f>
        <v>28860000</v>
      </c>
    </row>
    <row r="20" spans="1:27" ht="13.5">
      <c r="A20" s="5" t="s">
        <v>46</v>
      </c>
      <c r="B20" s="3"/>
      <c r="C20" s="19">
        <v>3128993</v>
      </c>
      <c r="D20" s="19"/>
      <c r="E20" s="20">
        <v>26960000</v>
      </c>
      <c r="F20" s="21">
        <v>28860000</v>
      </c>
      <c r="G20" s="21"/>
      <c r="H20" s="21"/>
      <c r="I20" s="21"/>
      <c r="J20" s="21"/>
      <c r="K20" s="21">
        <v>2313474</v>
      </c>
      <c r="L20" s="21">
        <v>4012520</v>
      </c>
      <c r="M20" s="21"/>
      <c r="N20" s="21">
        <v>6325994</v>
      </c>
      <c r="O20" s="21"/>
      <c r="P20" s="21"/>
      <c r="Q20" s="21"/>
      <c r="R20" s="21"/>
      <c r="S20" s="21"/>
      <c r="T20" s="21"/>
      <c r="U20" s="21"/>
      <c r="V20" s="21"/>
      <c r="W20" s="21">
        <v>6325994</v>
      </c>
      <c r="X20" s="21">
        <v>21644982</v>
      </c>
      <c r="Y20" s="21">
        <v>-15318988</v>
      </c>
      <c r="Z20" s="6">
        <v>-70.77</v>
      </c>
      <c r="AA20" s="28">
        <v>28860000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12990851</v>
      </c>
      <c r="D25" s="50">
        <f>+D5+D9+D15+D19+D24</f>
        <v>0</v>
      </c>
      <c r="E25" s="51">
        <f t="shared" si="4"/>
        <v>49698815</v>
      </c>
      <c r="F25" s="52">
        <f t="shared" si="4"/>
        <v>51693583</v>
      </c>
      <c r="G25" s="52">
        <f t="shared" si="4"/>
        <v>0</v>
      </c>
      <c r="H25" s="52">
        <f t="shared" si="4"/>
        <v>0</v>
      </c>
      <c r="I25" s="52">
        <f t="shared" si="4"/>
        <v>176593</v>
      </c>
      <c r="J25" s="52">
        <f t="shared" si="4"/>
        <v>176593</v>
      </c>
      <c r="K25" s="52">
        <f t="shared" si="4"/>
        <v>3464318</v>
      </c>
      <c r="L25" s="52">
        <f t="shared" si="4"/>
        <v>6350104</v>
      </c>
      <c r="M25" s="52">
        <f t="shared" si="4"/>
        <v>78768</v>
      </c>
      <c r="N25" s="52">
        <f t="shared" si="4"/>
        <v>9893190</v>
      </c>
      <c r="O25" s="52">
        <f t="shared" si="4"/>
        <v>2416335</v>
      </c>
      <c r="P25" s="52">
        <f t="shared" si="4"/>
        <v>4728665</v>
      </c>
      <c r="Q25" s="52">
        <f t="shared" si="4"/>
        <v>0</v>
      </c>
      <c r="R25" s="52">
        <f t="shared" si="4"/>
        <v>7145000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17214783</v>
      </c>
      <c r="X25" s="52">
        <f t="shared" si="4"/>
        <v>38770119</v>
      </c>
      <c r="Y25" s="52">
        <f t="shared" si="4"/>
        <v>-21555336</v>
      </c>
      <c r="Z25" s="53">
        <f>+IF(X25&lt;&gt;0,+(Y25/X25)*100,0)</f>
        <v>-55.597807166906044</v>
      </c>
      <c r="AA25" s="54">
        <f>+AA5+AA9+AA15+AA19+AA24</f>
        <v>51693583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11860346</v>
      </c>
      <c r="D28" s="19"/>
      <c r="E28" s="20">
        <v>43100000</v>
      </c>
      <c r="F28" s="21">
        <v>43229583</v>
      </c>
      <c r="G28" s="21"/>
      <c r="H28" s="21"/>
      <c r="I28" s="21">
        <v>176593</v>
      </c>
      <c r="J28" s="21">
        <v>176593</v>
      </c>
      <c r="K28" s="21">
        <v>3464318</v>
      </c>
      <c r="L28" s="21">
        <v>6350104</v>
      </c>
      <c r="M28" s="21"/>
      <c r="N28" s="21">
        <v>9814422</v>
      </c>
      <c r="O28" s="21">
        <v>1844822</v>
      </c>
      <c r="P28" s="21">
        <v>4673469</v>
      </c>
      <c r="Q28" s="21"/>
      <c r="R28" s="21">
        <v>6518291</v>
      </c>
      <c r="S28" s="21"/>
      <c r="T28" s="21"/>
      <c r="U28" s="21"/>
      <c r="V28" s="21"/>
      <c r="W28" s="21">
        <v>16509306</v>
      </c>
      <c r="X28" s="21">
        <v>32422158</v>
      </c>
      <c r="Y28" s="21">
        <v>-15912852</v>
      </c>
      <c r="Z28" s="6">
        <v>-49.08</v>
      </c>
      <c r="AA28" s="19">
        <v>43229583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3964000</v>
      </c>
      <c r="F31" s="21">
        <v>3964000</v>
      </c>
      <c r="G31" s="21"/>
      <c r="H31" s="21"/>
      <c r="I31" s="21"/>
      <c r="J31" s="21"/>
      <c r="K31" s="21"/>
      <c r="L31" s="21"/>
      <c r="M31" s="21">
        <v>78768</v>
      </c>
      <c r="N31" s="21">
        <v>78768</v>
      </c>
      <c r="O31" s="21">
        <v>6408</v>
      </c>
      <c r="P31" s="21">
        <v>2664</v>
      </c>
      <c r="Q31" s="21"/>
      <c r="R31" s="21">
        <v>9072</v>
      </c>
      <c r="S31" s="21"/>
      <c r="T31" s="21"/>
      <c r="U31" s="21"/>
      <c r="V31" s="21"/>
      <c r="W31" s="21">
        <v>87840</v>
      </c>
      <c r="X31" s="21">
        <v>2972997</v>
      </c>
      <c r="Y31" s="21">
        <v>-2885157</v>
      </c>
      <c r="Z31" s="6">
        <v>-97.05</v>
      </c>
      <c r="AA31" s="28">
        <v>3964000</v>
      </c>
    </row>
    <row r="32" spans="1:27" ht="13.5">
      <c r="A32" s="58" t="s">
        <v>58</v>
      </c>
      <c r="B32" s="3"/>
      <c r="C32" s="25">
        <f aca="true" t="shared" si="5" ref="C32:Y32">SUM(C28:C31)</f>
        <v>11860346</v>
      </c>
      <c r="D32" s="25">
        <f>SUM(D28:D31)</f>
        <v>0</v>
      </c>
      <c r="E32" s="26">
        <f t="shared" si="5"/>
        <v>47064000</v>
      </c>
      <c r="F32" s="27">
        <f t="shared" si="5"/>
        <v>47193583</v>
      </c>
      <c r="G32" s="27">
        <f t="shared" si="5"/>
        <v>0</v>
      </c>
      <c r="H32" s="27">
        <f t="shared" si="5"/>
        <v>0</v>
      </c>
      <c r="I32" s="27">
        <f t="shared" si="5"/>
        <v>176593</v>
      </c>
      <c r="J32" s="27">
        <f t="shared" si="5"/>
        <v>176593</v>
      </c>
      <c r="K32" s="27">
        <f t="shared" si="5"/>
        <v>3464318</v>
      </c>
      <c r="L32" s="27">
        <f t="shared" si="5"/>
        <v>6350104</v>
      </c>
      <c r="M32" s="27">
        <f t="shared" si="5"/>
        <v>78768</v>
      </c>
      <c r="N32" s="27">
        <f t="shared" si="5"/>
        <v>9893190</v>
      </c>
      <c r="O32" s="27">
        <f t="shared" si="5"/>
        <v>1851230</v>
      </c>
      <c r="P32" s="27">
        <f t="shared" si="5"/>
        <v>4676133</v>
      </c>
      <c r="Q32" s="27">
        <f t="shared" si="5"/>
        <v>0</v>
      </c>
      <c r="R32" s="27">
        <f t="shared" si="5"/>
        <v>6527363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16597146</v>
      </c>
      <c r="X32" s="27">
        <f t="shared" si="5"/>
        <v>35395155</v>
      </c>
      <c r="Y32" s="27">
        <f t="shared" si="5"/>
        <v>-18798009</v>
      </c>
      <c r="Z32" s="13">
        <f>+IF(X32&lt;&gt;0,+(Y32/X32)*100,0)</f>
        <v>-53.108989069266684</v>
      </c>
      <c r="AA32" s="31">
        <f>SUM(AA28:AA31)</f>
        <v>47193583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353358</v>
      </c>
      <c r="D35" s="19"/>
      <c r="E35" s="20">
        <v>2634815</v>
      </c>
      <c r="F35" s="21">
        <v>4500000</v>
      </c>
      <c r="G35" s="21"/>
      <c r="H35" s="21"/>
      <c r="I35" s="21"/>
      <c r="J35" s="21"/>
      <c r="K35" s="21"/>
      <c r="L35" s="21"/>
      <c r="M35" s="21"/>
      <c r="N35" s="21"/>
      <c r="O35" s="21">
        <v>565105</v>
      </c>
      <c r="P35" s="21">
        <v>52532</v>
      </c>
      <c r="Q35" s="21"/>
      <c r="R35" s="21">
        <v>617637</v>
      </c>
      <c r="S35" s="21"/>
      <c r="T35" s="21"/>
      <c r="U35" s="21"/>
      <c r="V35" s="21"/>
      <c r="W35" s="21">
        <v>617637</v>
      </c>
      <c r="X35" s="21">
        <v>3374964</v>
      </c>
      <c r="Y35" s="21">
        <v>-2757327</v>
      </c>
      <c r="Z35" s="6">
        <v>-81.7</v>
      </c>
      <c r="AA35" s="28">
        <v>4500000</v>
      </c>
    </row>
    <row r="36" spans="1:27" ht="13.5">
      <c r="A36" s="60" t="s">
        <v>62</v>
      </c>
      <c r="B36" s="10"/>
      <c r="C36" s="61">
        <f aca="true" t="shared" si="6" ref="C36:Y36">SUM(C32:C35)</f>
        <v>12213704</v>
      </c>
      <c r="D36" s="61">
        <f>SUM(D32:D35)</f>
        <v>0</v>
      </c>
      <c r="E36" s="62">
        <f t="shared" si="6"/>
        <v>49698815</v>
      </c>
      <c r="F36" s="63">
        <f t="shared" si="6"/>
        <v>51693583</v>
      </c>
      <c r="G36" s="63">
        <f t="shared" si="6"/>
        <v>0</v>
      </c>
      <c r="H36" s="63">
        <f t="shared" si="6"/>
        <v>0</v>
      </c>
      <c r="I36" s="63">
        <f t="shared" si="6"/>
        <v>176593</v>
      </c>
      <c r="J36" s="63">
        <f t="shared" si="6"/>
        <v>176593</v>
      </c>
      <c r="K36" s="63">
        <f t="shared" si="6"/>
        <v>3464318</v>
      </c>
      <c r="L36" s="63">
        <f t="shared" si="6"/>
        <v>6350104</v>
      </c>
      <c r="M36" s="63">
        <f t="shared" si="6"/>
        <v>78768</v>
      </c>
      <c r="N36" s="63">
        <f t="shared" si="6"/>
        <v>9893190</v>
      </c>
      <c r="O36" s="63">
        <f t="shared" si="6"/>
        <v>2416335</v>
      </c>
      <c r="P36" s="63">
        <f t="shared" si="6"/>
        <v>4728665</v>
      </c>
      <c r="Q36" s="63">
        <f t="shared" si="6"/>
        <v>0</v>
      </c>
      <c r="R36" s="63">
        <f t="shared" si="6"/>
        <v>7145000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17214783</v>
      </c>
      <c r="X36" s="63">
        <f t="shared" si="6"/>
        <v>38770119</v>
      </c>
      <c r="Y36" s="63">
        <f t="shared" si="6"/>
        <v>-21555336</v>
      </c>
      <c r="Z36" s="64">
        <f>+IF(X36&lt;&gt;0,+(Y36/X36)*100,0)</f>
        <v>-55.597807166906044</v>
      </c>
      <c r="AA36" s="65">
        <f>SUM(AA32:AA35)</f>
        <v>51693583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162338</v>
      </c>
      <c r="D5" s="16">
        <f>SUM(D6:D8)</f>
        <v>0</v>
      </c>
      <c r="E5" s="17">
        <f t="shared" si="0"/>
        <v>22024164</v>
      </c>
      <c r="F5" s="18">
        <f t="shared" si="0"/>
        <v>22024164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16518123</v>
      </c>
      <c r="Y5" s="18">
        <f t="shared" si="0"/>
        <v>-16518123</v>
      </c>
      <c r="Z5" s="4">
        <f>+IF(X5&lt;&gt;0,+(Y5/X5)*100,0)</f>
        <v>-100</v>
      </c>
      <c r="AA5" s="16">
        <f>SUM(AA6:AA8)</f>
        <v>22024164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162338</v>
      </c>
      <c r="D7" s="22"/>
      <c r="E7" s="23">
        <v>22024164</v>
      </c>
      <c r="F7" s="24">
        <v>22024164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16518123</v>
      </c>
      <c r="Y7" s="24">
        <v>-16518123</v>
      </c>
      <c r="Z7" s="7">
        <v>-100</v>
      </c>
      <c r="AA7" s="29">
        <v>22024164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436382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773365</v>
      </c>
      <c r="P9" s="18">
        <f t="shared" si="1"/>
        <v>0</v>
      </c>
      <c r="Q9" s="18">
        <f t="shared" si="1"/>
        <v>0</v>
      </c>
      <c r="R9" s="18">
        <f t="shared" si="1"/>
        <v>773365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773365</v>
      </c>
      <c r="X9" s="18">
        <f t="shared" si="1"/>
        <v>0</v>
      </c>
      <c r="Y9" s="18">
        <f t="shared" si="1"/>
        <v>773365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332079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>
        <v>773365</v>
      </c>
      <c r="P10" s="21"/>
      <c r="Q10" s="21"/>
      <c r="R10" s="21">
        <v>773365</v>
      </c>
      <c r="S10" s="21"/>
      <c r="T10" s="21"/>
      <c r="U10" s="21"/>
      <c r="V10" s="21"/>
      <c r="W10" s="21">
        <v>773365</v>
      </c>
      <c r="X10" s="21"/>
      <c r="Y10" s="21">
        <v>773365</v>
      </c>
      <c r="Z10" s="6"/>
      <c r="AA10" s="28"/>
    </row>
    <row r="11" spans="1:27" ht="13.5">
      <c r="A11" s="5" t="s">
        <v>37</v>
      </c>
      <c r="B11" s="3"/>
      <c r="C11" s="19">
        <v>104303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603780</v>
      </c>
      <c r="D15" s="16">
        <f>SUM(D16:D18)</f>
        <v>0</v>
      </c>
      <c r="E15" s="17">
        <f t="shared" si="2"/>
        <v>2000004</v>
      </c>
      <c r="F15" s="18">
        <f t="shared" si="2"/>
        <v>2000004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1902246</v>
      </c>
      <c r="P15" s="18">
        <f t="shared" si="2"/>
        <v>0</v>
      </c>
      <c r="Q15" s="18">
        <f t="shared" si="2"/>
        <v>433512</v>
      </c>
      <c r="R15" s="18">
        <f t="shared" si="2"/>
        <v>2335758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2335758</v>
      </c>
      <c r="X15" s="18">
        <f t="shared" si="2"/>
        <v>1500003</v>
      </c>
      <c r="Y15" s="18">
        <f t="shared" si="2"/>
        <v>835755</v>
      </c>
      <c r="Z15" s="4">
        <f>+IF(X15&lt;&gt;0,+(Y15/X15)*100,0)</f>
        <v>55.71688856622286</v>
      </c>
      <c r="AA15" s="30">
        <f>SUM(AA16:AA18)</f>
        <v>2000004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603780</v>
      </c>
      <c r="D17" s="19"/>
      <c r="E17" s="20">
        <v>2000004</v>
      </c>
      <c r="F17" s="21">
        <v>2000004</v>
      </c>
      <c r="G17" s="21"/>
      <c r="H17" s="21"/>
      <c r="I17" s="21"/>
      <c r="J17" s="21"/>
      <c r="K17" s="21"/>
      <c r="L17" s="21"/>
      <c r="M17" s="21"/>
      <c r="N17" s="21"/>
      <c r="O17" s="21">
        <v>1902246</v>
      </c>
      <c r="P17" s="21"/>
      <c r="Q17" s="21">
        <v>433512</v>
      </c>
      <c r="R17" s="21">
        <v>2335758</v>
      </c>
      <c r="S17" s="21"/>
      <c r="T17" s="21"/>
      <c r="U17" s="21"/>
      <c r="V17" s="21"/>
      <c r="W17" s="21">
        <v>2335758</v>
      </c>
      <c r="X17" s="21">
        <v>1500003</v>
      </c>
      <c r="Y17" s="21">
        <v>835755</v>
      </c>
      <c r="Z17" s="6">
        <v>55.72</v>
      </c>
      <c r="AA17" s="28">
        <v>2000004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16096548</v>
      </c>
      <c r="D19" s="16">
        <f>SUM(D20:D23)</f>
        <v>0</v>
      </c>
      <c r="E19" s="17">
        <f t="shared" si="3"/>
        <v>18589032</v>
      </c>
      <c r="F19" s="18">
        <f t="shared" si="3"/>
        <v>18589032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483844</v>
      </c>
      <c r="P19" s="18">
        <f t="shared" si="3"/>
        <v>1172384</v>
      </c>
      <c r="Q19" s="18">
        <f t="shared" si="3"/>
        <v>4370052</v>
      </c>
      <c r="R19" s="18">
        <f t="shared" si="3"/>
        <v>6026280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6026280</v>
      </c>
      <c r="X19" s="18">
        <f t="shared" si="3"/>
        <v>13941774</v>
      </c>
      <c r="Y19" s="18">
        <f t="shared" si="3"/>
        <v>-7915494</v>
      </c>
      <c r="Z19" s="4">
        <f>+IF(X19&lt;&gt;0,+(Y19/X19)*100,0)</f>
        <v>-56.77537162774264</v>
      </c>
      <c r="AA19" s="30">
        <f>SUM(AA20:AA23)</f>
        <v>18589032</v>
      </c>
    </row>
    <row r="20" spans="1:27" ht="13.5">
      <c r="A20" s="5" t="s">
        <v>46</v>
      </c>
      <c r="B20" s="3"/>
      <c r="C20" s="19">
        <v>16096548</v>
      </c>
      <c r="D20" s="19"/>
      <c r="E20" s="20">
        <v>18139032</v>
      </c>
      <c r="F20" s="21">
        <v>18139032</v>
      </c>
      <c r="G20" s="21"/>
      <c r="H20" s="21"/>
      <c r="I20" s="21"/>
      <c r="J20" s="21"/>
      <c r="K20" s="21"/>
      <c r="L20" s="21"/>
      <c r="M20" s="21"/>
      <c r="N20" s="21"/>
      <c r="O20" s="21">
        <v>483844</v>
      </c>
      <c r="P20" s="21">
        <v>1172384</v>
      </c>
      <c r="Q20" s="21">
        <v>4370052</v>
      </c>
      <c r="R20" s="21">
        <v>6026280</v>
      </c>
      <c r="S20" s="21"/>
      <c r="T20" s="21"/>
      <c r="U20" s="21"/>
      <c r="V20" s="21"/>
      <c r="W20" s="21">
        <v>6026280</v>
      </c>
      <c r="X20" s="21">
        <v>13604274</v>
      </c>
      <c r="Y20" s="21">
        <v>-7577994</v>
      </c>
      <c r="Z20" s="6">
        <v>-55.7</v>
      </c>
      <c r="AA20" s="28">
        <v>18139032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>
        <v>450000</v>
      </c>
      <c r="F22" s="24">
        <v>450000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337500</v>
      </c>
      <c r="Y22" s="24">
        <v>-337500</v>
      </c>
      <c r="Z22" s="7">
        <v>-100</v>
      </c>
      <c r="AA22" s="29">
        <v>450000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17299048</v>
      </c>
      <c r="D25" s="50">
        <f>+D5+D9+D15+D19+D24</f>
        <v>0</v>
      </c>
      <c r="E25" s="51">
        <f t="shared" si="4"/>
        <v>42613200</v>
      </c>
      <c r="F25" s="52">
        <f t="shared" si="4"/>
        <v>42613200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3159455</v>
      </c>
      <c r="P25" s="52">
        <f t="shared" si="4"/>
        <v>1172384</v>
      </c>
      <c r="Q25" s="52">
        <f t="shared" si="4"/>
        <v>4803564</v>
      </c>
      <c r="R25" s="52">
        <f t="shared" si="4"/>
        <v>9135403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9135403</v>
      </c>
      <c r="X25" s="52">
        <f t="shared" si="4"/>
        <v>31959900</v>
      </c>
      <c r="Y25" s="52">
        <f t="shared" si="4"/>
        <v>-22824497</v>
      </c>
      <c r="Z25" s="53">
        <f>+IF(X25&lt;&gt;0,+(Y25/X25)*100,0)</f>
        <v>-71.41604635809249</v>
      </c>
      <c r="AA25" s="54">
        <f>+AA5+AA9+AA15+AA19+AA24</f>
        <v>42613200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22384183</v>
      </c>
      <c r="D28" s="19"/>
      <c r="E28" s="20">
        <v>23621196</v>
      </c>
      <c r="F28" s="21">
        <v>23621196</v>
      </c>
      <c r="G28" s="21"/>
      <c r="H28" s="21"/>
      <c r="I28" s="21"/>
      <c r="J28" s="21"/>
      <c r="K28" s="21"/>
      <c r="L28" s="21"/>
      <c r="M28" s="21"/>
      <c r="N28" s="21"/>
      <c r="O28" s="21">
        <v>3159455</v>
      </c>
      <c r="P28" s="21">
        <v>1172384</v>
      </c>
      <c r="Q28" s="21">
        <v>4803564</v>
      </c>
      <c r="R28" s="21">
        <v>9135403</v>
      </c>
      <c r="S28" s="21"/>
      <c r="T28" s="21"/>
      <c r="U28" s="21"/>
      <c r="V28" s="21"/>
      <c r="W28" s="21">
        <v>9135403</v>
      </c>
      <c r="X28" s="21">
        <v>17715897</v>
      </c>
      <c r="Y28" s="21">
        <v>-8580494</v>
      </c>
      <c r="Z28" s="6">
        <v>-48.43</v>
      </c>
      <c r="AA28" s="19">
        <v>23621196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22384183</v>
      </c>
      <c r="D32" s="25">
        <f>SUM(D28:D31)</f>
        <v>0</v>
      </c>
      <c r="E32" s="26">
        <f t="shared" si="5"/>
        <v>23621196</v>
      </c>
      <c r="F32" s="27">
        <f t="shared" si="5"/>
        <v>23621196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3159455</v>
      </c>
      <c r="P32" s="27">
        <f t="shared" si="5"/>
        <v>1172384</v>
      </c>
      <c r="Q32" s="27">
        <f t="shared" si="5"/>
        <v>4803564</v>
      </c>
      <c r="R32" s="27">
        <f t="shared" si="5"/>
        <v>9135403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9135403</v>
      </c>
      <c r="X32" s="27">
        <f t="shared" si="5"/>
        <v>17715897</v>
      </c>
      <c r="Y32" s="27">
        <f t="shared" si="5"/>
        <v>-8580494</v>
      </c>
      <c r="Z32" s="13">
        <f>+IF(X32&lt;&gt;0,+(Y32/X32)*100,0)</f>
        <v>-48.43386705172196</v>
      </c>
      <c r="AA32" s="31">
        <f>SUM(AA28:AA31)</f>
        <v>23621196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22384183</v>
      </c>
      <c r="D36" s="61">
        <f>SUM(D32:D35)</f>
        <v>0</v>
      </c>
      <c r="E36" s="62">
        <f t="shared" si="6"/>
        <v>23621196</v>
      </c>
      <c r="F36" s="63">
        <f t="shared" si="6"/>
        <v>23621196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3159455</v>
      </c>
      <c r="P36" s="63">
        <f t="shared" si="6"/>
        <v>1172384</v>
      </c>
      <c r="Q36" s="63">
        <f t="shared" si="6"/>
        <v>4803564</v>
      </c>
      <c r="R36" s="63">
        <f t="shared" si="6"/>
        <v>9135403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9135403</v>
      </c>
      <c r="X36" s="63">
        <f t="shared" si="6"/>
        <v>17715897</v>
      </c>
      <c r="Y36" s="63">
        <f t="shared" si="6"/>
        <v>-8580494</v>
      </c>
      <c r="Z36" s="64">
        <f>+IF(X36&lt;&gt;0,+(Y36/X36)*100,0)</f>
        <v>-48.43386705172196</v>
      </c>
      <c r="AA36" s="65">
        <f>SUM(AA32:AA35)</f>
        <v>23621196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3637892</v>
      </c>
      <c r="D5" s="16">
        <f>SUM(D6:D8)</f>
        <v>0</v>
      </c>
      <c r="E5" s="17">
        <f t="shared" si="0"/>
        <v>14480200</v>
      </c>
      <c r="F5" s="18">
        <f t="shared" si="0"/>
        <v>14480200</v>
      </c>
      <c r="G5" s="18">
        <f t="shared" si="0"/>
        <v>307238</v>
      </c>
      <c r="H5" s="18">
        <f t="shared" si="0"/>
        <v>0</v>
      </c>
      <c r="I5" s="18">
        <f t="shared" si="0"/>
        <v>0</v>
      </c>
      <c r="J5" s="18">
        <f t="shared" si="0"/>
        <v>307238</v>
      </c>
      <c r="K5" s="18">
        <f t="shared" si="0"/>
        <v>17407</v>
      </c>
      <c r="L5" s="18">
        <f t="shared" si="0"/>
        <v>867678</v>
      </c>
      <c r="M5" s="18">
        <f t="shared" si="0"/>
        <v>1664991</v>
      </c>
      <c r="N5" s="18">
        <f t="shared" si="0"/>
        <v>2550076</v>
      </c>
      <c r="O5" s="18">
        <f t="shared" si="0"/>
        <v>183224</v>
      </c>
      <c r="P5" s="18">
        <f t="shared" si="0"/>
        <v>7100</v>
      </c>
      <c r="Q5" s="18">
        <f t="shared" si="0"/>
        <v>108920</v>
      </c>
      <c r="R5" s="18">
        <f t="shared" si="0"/>
        <v>299244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3156558</v>
      </c>
      <c r="X5" s="18">
        <f t="shared" si="0"/>
        <v>10860163</v>
      </c>
      <c r="Y5" s="18">
        <f t="shared" si="0"/>
        <v>-7703605</v>
      </c>
      <c r="Z5" s="4">
        <f>+IF(X5&lt;&gt;0,+(Y5/X5)*100,0)</f>
        <v>-70.93452464755823</v>
      </c>
      <c r="AA5" s="16">
        <f>SUM(AA6:AA8)</f>
        <v>14480200</v>
      </c>
    </row>
    <row r="6" spans="1:27" ht="13.5">
      <c r="A6" s="5" t="s">
        <v>32</v>
      </c>
      <c r="B6" s="3"/>
      <c r="C6" s="19">
        <v>101647</v>
      </c>
      <c r="D6" s="19"/>
      <c r="E6" s="20">
        <v>2905200</v>
      </c>
      <c r="F6" s="21">
        <v>2905200</v>
      </c>
      <c r="G6" s="21"/>
      <c r="H6" s="21"/>
      <c r="I6" s="21"/>
      <c r="J6" s="21"/>
      <c r="K6" s="21"/>
      <c r="L6" s="21"/>
      <c r="M6" s="21"/>
      <c r="N6" s="21"/>
      <c r="O6" s="21">
        <v>160110</v>
      </c>
      <c r="P6" s="21"/>
      <c r="Q6" s="21"/>
      <c r="R6" s="21">
        <v>160110</v>
      </c>
      <c r="S6" s="21"/>
      <c r="T6" s="21"/>
      <c r="U6" s="21"/>
      <c r="V6" s="21"/>
      <c r="W6" s="21">
        <v>160110</v>
      </c>
      <c r="X6" s="21">
        <v>2178900</v>
      </c>
      <c r="Y6" s="21">
        <v>-2018790</v>
      </c>
      <c r="Z6" s="6">
        <v>-92.65</v>
      </c>
      <c r="AA6" s="28">
        <v>2905200</v>
      </c>
    </row>
    <row r="7" spans="1:27" ht="13.5">
      <c r="A7" s="5" t="s">
        <v>33</v>
      </c>
      <c r="B7" s="3"/>
      <c r="C7" s="22">
        <v>3536245</v>
      </c>
      <c r="D7" s="22"/>
      <c r="E7" s="23">
        <v>11575000</v>
      </c>
      <c r="F7" s="24">
        <v>11575000</v>
      </c>
      <c r="G7" s="24">
        <v>307238</v>
      </c>
      <c r="H7" s="24"/>
      <c r="I7" s="24"/>
      <c r="J7" s="24">
        <v>307238</v>
      </c>
      <c r="K7" s="24">
        <v>17407</v>
      </c>
      <c r="L7" s="24">
        <v>867678</v>
      </c>
      <c r="M7" s="24">
        <v>1664991</v>
      </c>
      <c r="N7" s="24">
        <v>2550076</v>
      </c>
      <c r="O7" s="24">
        <v>23114</v>
      </c>
      <c r="P7" s="24">
        <v>7100</v>
      </c>
      <c r="Q7" s="24">
        <v>108920</v>
      </c>
      <c r="R7" s="24">
        <v>139134</v>
      </c>
      <c r="S7" s="24"/>
      <c r="T7" s="24"/>
      <c r="U7" s="24"/>
      <c r="V7" s="24"/>
      <c r="W7" s="24">
        <v>2996448</v>
      </c>
      <c r="X7" s="24">
        <v>8681263</v>
      </c>
      <c r="Y7" s="24">
        <v>-5684815</v>
      </c>
      <c r="Z7" s="7">
        <v>-65.48</v>
      </c>
      <c r="AA7" s="29">
        <v>11575000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623130</v>
      </c>
      <c r="D9" s="16">
        <f>SUM(D10:D14)</f>
        <v>0</v>
      </c>
      <c r="E9" s="17">
        <f t="shared" si="1"/>
        <v>21359600</v>
      </c>
      <c r="F9" s="18">
        <f t="shared" si="1"/>
        <v>21359600</v>
      </c>
      <c r="G9" s="18">
        <f t="shared" si="1"/>
        <v>1194120</v>
      </c>
      <c r="H9" s="18">
        <f t="shared" si="1"/>
        <v>446383</v>
      </c>
      <c r="I9" s="18">
        <f t="shared" si="1"/>
        <v>339376</v>
      </c>
      <c r="J9" s="18">
        <f t="shared" si="1"/>
        <v>1979879</v>
      </c>
      <c r="K9" s="18">
        <f t="shared" si="1"/>
        <v>339368</v>
      </c>
      <c r="L9" s="18">
        <f t="shared" si="1"/>
        <v>509588</v>
      </c>
      <c r="M9" s="18">
        <f t="shared" si="1"/>
        <v>2271906</v>
      </c>
      <c r="N9" s="18">
        <f t="shared" si="1"/>
        <v>3120862</v>
      </c>
      <c r="O9" s="18">
        <f t="shared" si="1"/>
        <v>635400</v>
      </c>
      <c r="P9" s="18">
        <f t="shared" si="1"/>
        <v>2336108</v>
      </c>
      <c r="Q9" s="18">
        <f t="shared" si="1"/>
        <v>3908417</v>
      </c>
      <c r="R9" s="18">
        <f t="shared" si="1"/>
        <v>6879925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11980666</v>
      </c>
      <c r="X9" s="18">
        <f t="shared" si="1"/>
        <v>16019717</v>
      </c>
      <c r="Y9" s="18">
        <f t="shared" si="1"/>
        <v>-4039051</v>
      </c>
      <c r="Z9" s="4">
        <f>+IF(X9&lt;&gt;0,+(Y9/X9)*100,0)</f>
        <v>-25.21299845683916</v>
      </c>
      <c r="AA9" s="30">
        <f>SUM(AA10:AA14)</f>
        <v>21359600</v>
      </c>
    </row>
    <row r="10" spans="1:27" ht="13.5">
      <c r="A10" s="5" t="s">
        <v>36</v>
      </c>
      <c r="B10" s="3"/>
      <c r="C10" s="19">
        <v>223130</v>
      </c>
      <c r="D10" s="19"/>
      <c r="E10" s="20">
        <v>21109600</v>
      </c>
      <c r="F10" s="21">
        <v>21109600</v>
      </c>
      <c r="G10" s="21">
        <v>1194120</v>
      </c>
      <c r="H10" s="21">
        <v>446383</v>
      </c>
      <c r="I10" s="21">
        <v>339376</v>
      </c>
      <c r="J10" s="21">
        <v>1979879</v>
      </c>
      <c r="K10" s="21">
        <v>339368</v>
      </c>
      <c r="L10" s="21">
        <v>509588</v>
      </c>
      <c r="M10" s="21">
        <v>2271906</v>
      </c>
      <c r="N10" s="21">
        <v>3120862</v>
      </c>
      <c r="O10" s="21">
        <v>635400</v>
      </c>
      <c r="P10" s="21">
        <v>2336108</v>
      </c>
      <c r="Q10" s="21">
        <v>3908417</v>
      </c>
      <c r="R10" s="21">
        <v>6879925</v>
      </c>
      <c r="S10" s="21"/>
      <c r="T10" s="21"/>
      <c r="U10" s="21"/>
      <c r="V10" s="21"/>
      <c r="W10" s="21">
        <v>11980666</v>
      </c>
      <c r="X10" s="21">
        <v>15832216</v>
      </c>
      <c r="Y10" s="21">
        <v>-3851550</v>
      </c>
      <c r="Z10" s="6">
        <v>-24.33</v>
      </c>
      <c r="AA10" s="28">
        <v>21109600</v>
      </c>
    </row>
    <row r="11" spans="1:27" ht="13.5">
      <c r="A11" s="5" t="s">
        <v>37</v>
      </c>
      <c r="B11" s="3"/>
      <c r="C11" s="19">
        <v>400000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250000</v>
      </c>
      <c r="F12" s="21">
        <v>250000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187501</v>
      </c>
      <c r="Y12" s="21">
        <v>-187501</v>
      </c>
      <c r="Z12" s="6">
        <v>-100</v>
      </c>
      <c r="AA12" s="28">
        <v>250000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4754407</v>
      </c>
      <c r="D15" s="16">
        <f>SUM(D16:D18)</f>
        <v>0</v>
      </c>
      <c r="E15" s="17">
        <f t="shared" si="2"/>
        <v>67400001</v>
      </c>
      <c r="F15" s="18">
        <f t="shared" si="2"/>
        <v>67400001</v>
      </c>
      <c r="G15" s="18">
        <f t="shared" si="2"/>
        <v>2346862</v>
      </c>
      <c r="H15" s="18">
        <f t="shared" si="2"/>
        <v>1854806</v>
      </c>
      <c r="I15" s="18">
        <f t="shared" si="2"/>
        <v>3168138</v>
      </c>
      <c r="J15" s="18">
        <f t="shared" si="2"/>
        <v>7369806</v>
      </c>
      <c r="K15" s="18">
        <f t="shared" si="2"/>
        <v>2061238</v>
      </c>
      <c r="L15" s="18">
        <f t="shared" si="2"/>
        <v>9063690</v>
      </c>
      <c r="M15" s="18">
        <f t="shared" si="2"/>
        <v>11095160</v>
      </c>
      <c r="N15" s="18">
        <f t="shared" si="2"/>
        <v>22220088</v>
      </c>
      <c r="O15" s="18">
        <f t="shared" si="2"/>
        <v>4790373</v>
      </c>
      <c r="P15" s="18">
        <f t="shared" si="2"/>
        <v>3803017</v>
      </c>
      <c r="Q15" s="18">
        <f t="shared" si="2"/>
        <v>13366608</v>
      </c>
      <c r="R15" s="18">
        <f t="shared" si="2"/>
        <v>21959998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51549892</v>
      </c>
      <c r="X15" s="18">
        <f t="shared" si="2"/>
        <v>50550021</v>
      </c>
      <c r="Y15" s="18">
        <f t="shared" si="2"/>
        <v>999871</v>
      </c>
      <c r="Z15" s="4">
        <f>+IF(X15&lt;&gt;0,+(Y15/X15)*100,0)</f>
        <v>1.977983352370912</v>
      </c>
      <c r="AA15" s="30">
        <f>SUM(AA16:AA18)</f>
        <v>67400001</v>
      </c>
    </row>
    <row r="16" spans="1:27" ht="13.5">
      <c r="A16" s="5" t="s">
        <v>42</v>
      </c>
      <c r="B16" s="3"/>
      <c r="C16" s="19">
        <v>4754407</v>
      </c>
      <c r="D16" s="19"/>
      <c r="E16" s="20">
        <v>9000001</v>
      </c>
      <c r="F16" s="21">
        <v>9000001</v>
      </c>
      <c r="G16" s="21">
        <v>785130</v>
      </c>
      <c r="H16" s="21">
        <v>1110000</v>
      </c>
      <c r="I16" s="21">
        <v>909338</v>
      </c>
      <c r="J16" s="21">
        <v>2804468</v>
      </c>
      <c r="K16" s="21"/>
      <c r="L16" s="21">
        <v>329357</v>
      </c>
      <c r="M16" s="21">
        <v>500640</v>
      </c>
      <c r="N16" s="21">
        <v>829997</v>
      </c>
      <c r="O16" s="21"/>
      <c r="P16" s="21">
        <v>51748</v>
      </c>
      <c r="Q16" s="21">
        <v>355352</v>
      </c>
      <c r="R16" s="21">
        <v>407100</v>
      </c>
      <c r="S16" s="21"/>
      <c r="T16" s="21"/>
      <c r="U16" s="21"/>
      <c r="V16" s="21"/>
      <c r="W16" s="21">
        <v>4041565</v>
      </c>
      <c r="X16" s="21">
        <v>6750007</v>
      </c>
      <c r="Y16" s="21">
        <v>-2708442</v>
      </c>
      <c r="Z16" s="6">
        <v>-40.13</v>
      </c>
      <c r="AA16" s="28">
        <v>9000001</v>
      </c>
    </row>
    <row r="17" spans="1:27" ht="13.5">
      <c r="A17" s="5" t="s">
        <v>43</v>
      </c>
      <c r="B17" s="3"/>
      <c r="C17" s="19"/>
      <c r="D17" s="19"/>
      <c r="E17" s="20">
        <v>58400000</v>
      </c>
      <c r="F17" s="21">
        <v>58400000</v>
      </c>
      <c r="G17" s="21">
        <v>1561732</v>
      </c>
      <c r="H17" s="21">
        <v>744806</v>
      </c>
      <c r="I17" s="21">
        <v>2258800</v>
      </c>
      <c r="J17" s="21">
        <v>4565338</v>
      </c>
      <c r="K17" s="21">
        <v>2061238</v>
      </c>
      <c r="L17" s="21">
        <v>8734333</v>
      </c>
      <c r="M17" s="21">
        <v>10594520</v>
      </c>
      <c r="N17" s="21">
        <v>21390091</v>
      </c>
      <c r="O17" s="21">
        <v>4790373</v>
      </c>
      <c r="P17" s="21">
        <v>3751269</v>
      </c>
      <c r="Q17" s="21">
        <v>13011256</v>
      </c>
      <c r="R17" s="21">
        <v>21552898</v>
      </c>
      <c r="S17" s="21"/>
      <c r="T17" s="21"/>
      <c r="U17" s="21"/>
      <c r="V17" s="21"/>
      <c r="W17" s="21">
        <v>47508327</v>
      </c>
      <c r="X17" s="21">
        <v>43800014</v>
      </c>
      <c r="Y17" s="21">
        <v>3708313</v>
      </c>
      <c r="Z17" s="6">
        <v>8.47</v>
      </c>
      <c r="AA17" s="28">
        <v>58400000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4169659</v>
      </c>
      <c r="D19" s="16">
        <f>SUM(D20:D23)</f>
        <v>0</v>
      </c>
      <c r="E19" s="17">
        <f t="shared" si="3"/>
        <v>37300000</v>
      </c>
      <c r="F19" s="18">
        <f t="shared" si="3"/>
        <v>37300000</v>
      </c>
      <c r="G19" s="18">
        <f t="shared" si="3"/>
        <v>0</v>
      </c>
      <c r="H19" s="18">
        <f t="shared" si="3"/>
        <v>4973043</v>
      </c>
      <c r="I19" s="18">
        <f t="shared" si="3"/>
        <v>11971446</v>
      </c>
      <c r="J19" s="18">
        <f t="shared" si="3"/>
        <v>16944489</v>
      </c>
      <c r="K19" s="18">
        <f t="shared" si="3"/>
        <v>895042</v>
      </c>
      <c r="L19" s="18">
        <f t="shared" si="3"/>
        <v>2412294</v>
      </c>
      <c r="M19" s="18">
        <f t="shared" si="3"/>
        <v>1338829</v>
      </c>
      <c r="N19" s="18">
        <f t="shared" si="3"/>
        <v>4646165</v>
      </c>
      <c r="O19" s="18">
        <f t="shared" si="3"/>
        <v>1507568</v>
      </c>
      <c r="P19" s="18">
        <f t="shared" si="3"/>
        <v>995416</v>
      </c>
      <c r="Q19" s="18">
        <f t="shared" si="3"/>
        <v>1794166</v>
      </c>
      <c r="R19" s="18">
        <f t="shared" si="3"/>
        <v>4297150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25887804</v>
      </c>
      <c r="X19" s="18">
        <f t="shared" si="3"/>
        <v>27975007</v>
      </c>
      <c r="Y19" s="18">
        <f t="shared" si="3"/>
        <v>-2087203</v>
      </c>
      <c r="Z19" s="4">
        <f>+IF(X19&lt;&gt;0,+(Y19/X19)*100,0)</f>
        <v>-7.460956131306777</v>
      </c>
      <c r="AA19" s="30">
        <f>SUM(AA20:AA23)</f>
        <v>37300000</v>
      </c>
    </row>
    <row r="20" spans="1:27" ht="13.5">
      <c r="A20" s="5" t="s">
        <v>46</v>
      </c>
      <c r="B20" s="3"/>
      <c r="C20" s="19">
        <v>4112065</v>
      </c>
      <c r="D20" s="19"/>
      <c r="E20" s="20">
        <v>25750000</v>
      </c>
      <c r="F20" s="21">
        <v>25750000</v>
      </c>
      <c r="G20" s="21"/>
      <c r="H20" s="21">
        <v>4973043</v>
      </c>
      <c r="I20" s="21">
        <v>11971446</v>
      </c>
      <c r="J20" s="21">
        <v>16944489</v>
      </c>
      <c r="K20" s="21">
        <v>895042</v>
      </c>
      <c r="L20" s="21">
        <v>1464297</v>
      </c>
      <c r="M20" s="21">
        <v>1338829</v>
      </c>
      <c r="N20" s="21">
        <v>3698168</v>
      </c>
      <c r="O20" s="21">
        <v>1507090</v>
      </c>
      <c r="P20" s="21">
        <v>737416</v>
      </c>
      <c r="Q20" s="21">
        <v>1509166</v>
      </c>
      <c r="R20" s="21">
        <v>3753672</v>
      </c>
      <c r="S20" s="21"/>
      <c r="T20" s="21"/>
      <c r="U20" s="21"/>
      <c r="V20" s="21"/>
      <c r="W20" s="21">
        <v>24396329</v>
      </c>
      <c r="X20" s="21">
        <v>19312504</v>
      </c>
      <c r="Y20" s="21">
        <v>5083825</v>
      </c>
      <c r="Z20" s="6">
        <v>26.32</v>
      </c>
      <c r="AA20" s="28">
        <v>25750000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57594</v>
      </c>
      <c r="D22" s="22"/>
      <c r="E22" s="23">
        <v>3000000</v>
      </c>
      <c r="F22" s="24">
        <v>3000000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2250000</v>
      </c>
      <c r="Y22" s="24">
        <v>-2250000</v>
      </c>
      <c r="Z22" s="7">
        <v>-100</v>
      </c>
      <c r="AA22" s="29">
        <v>3000000</v>
      </c>
    </row>
    <row r="23" spans="1:27" ht="13.5">
      <c r="A23" s="5" t="s">
        <v>49</v>
      </c>
      <c r="B23" s="3"/>
      <c r="C23" s="19"/>
      <c r="D23" s="19"/>
      <c r="E23" s="20">
        <v>8550000</v>
      </c>
      <c r="F23" s="21">
        <v>8550000</v>
      </c>
      <c r="G23" s="21"/>
      <c r="H23" s="21"/>
      <c r="I23" s="21"/>
      <c r="J23" s="21"/>
      <c r="K23" s="21"/>
      <c r="L23" s="21">
        <v>947997</v>
      </c>
      <c r="M23" s="21"/>
      <c r="N23" s="21">
        <v>947997</v>
      </c>
      <c r="O23" s="21">
        <v>478</v>
      </c>
      <c r="P23" s="21">
        <v>258000</v>
      </c>
      <c r="Q23" s="21">
        <v>285000</v>
      </c>
      <c r="R23" s="21">
        <v>543478</v>
      </c>
      <c r="S23" s="21"/>
      <c r="T23" s="21"/>
      <c r="U23" s="21"/>
      <c r="V23" s="21"/>
      <c r="W23" s="21">
        <v>1491475</v>
      </c>
      <c r="X23" s="21">
        <v>6412503</v>
      </c>
      <c r="Y23" s="21">
        <v>-4921028</v>
      </c>
      <c r="Z23" s="6">
        <v>-76.74</v>
      </c>
      <c r="AA23" s="28">
        <v>8550000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13185088</v>
      </c>
      <c r="D25" s="50">
        <f>+D5+D9+D15+D19+D24</f>
        <v>0</v>
      </c>
      <c r="E25" s="51">
        <f t="shared" si="4"/>
        <v>140539801</v>
      </c>
      <c r="F25" s="52">
        <f t="shared" si="4"/>
        <v>140539801</v>
      </c>
      <c r="G25" s="52">
        <f t="shared" si="4"/>
        <v>3848220</v>
      </c>
      <c r="H25" s="52">
        <f t="shared" si="4"/>
        <v>7274232</v>
      </c>
      <c r="I25" s="52">
        <f t="shared" si="4"/>
        <v>15478960</v>
      </c>
      <c r="J25" s="52">
        <f t="shared" si="4"/>
        <v>26601412</v>
      </c>
      <c r="K25" s="52">
        <f t="shared" si="4"/>
        <v>3313055</v>
      </c>
      <c r="L25" s="52">
        <f t="shared" si="4"/>
        <v>12853250</v>
      </c>
      <c r="M25" s="52">
        <f t="shared" si="4"/>
        <v>16370886</v>
      </c>
      <c r="N25" s="52">
        <f t="shared" si="4"/>
        <v>32537191</v>
      </c>
      <c r="O25" s="52">
        <f t="shared" si="4"/>
        <v>7116565</v>
      </c>
      <c r="P25" s="52">
        <f t="shared" si="4"/>
        <v>7141641</v>
      </c>
      <c r="Q25" s="52">
        <f t="shared" si="4"/>
        <v>19178111</v>
      </c>
      <c r="R25" s="52">
        <f t="shared" si="4"/>
        <v>33436317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92574920</v>
      </c>
      <c r="X25" s="52">
        <f t="shared" si="4"/>
        <v>105404908</v>
      </c>
      <c r="Y25" s="52">
        <f t="shared" si="4"/>
        <v>-12829988</v>
      </c>
      <c r="Z25" s="53">
        <f>+IF(X25&lt;&gt;0,+(Y25/X25)*100,0)</f>
        <v>-12.172097337251127</v>
      </c>
      <c r="AA25" s="54">
        <f>+AA5+AA9+AA15+AA19+AA24</f>
        <v>140539801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4754407</v>
      </c>
      <c r="D28" s="19"/>
      <c r="E28" s="20">
        <v>45223801</v>
      </c>
      <c r="F28" s="21">
        <v>45223801</v>
      </c>
      <c r="G28" s="21">
        <v>1844593</v>
      </c>
      <c r="H28" s="21">
        <v>6529426</v>
      </c>
      <c r="I28" s="21">
        <v>467091</v>
      </c>
      <c r="J28" s="21">
        <v>8841110</v>
      </c>
      <c r="K28" s="21">
        <v>1483154</v>
      </c>
      <c r="L28" s="21">
        <v>5526061</v>
      </c>
      <c r="M28" s="21">
        <v>5007966</v>
      </c>
      <c r="N28" s="21">
        <v>12017181</v>
      </c>
      <c r="O28" s="21">
        <v>5624924</v>
      </c>
      <c r="P28" s="21">
        <v>2110345</v>
      </c>
      <c r="Q28" s="21">
        <v>3760584</v>
      </c>
      <c r="R28" s="21">
        <v>11495853</v>
      </c>
      <c r="S28" s="21"/>
      <c r="T28" s="21"/>
      <c r="U28" s="21"/>
      <c r="V28" s="21"/>
      <c r="W28" s="21">
        <v>32354144</v>
      </c>
      <c r="X28" s="21">
        <v>33917866</v>
      </c>
      <c r="Y28" s="21">
        <v>-1563722</v>
      </c>
      <c r="Z28" s="6">
        <v>-4.61</v>
      </c>
      <c r="AA28" s="19">
        <v>45223801</v>
      </c>
    </row>
    <row r="29" spans="1:27" ht="13.5">
      <c r="A29" s="56" t="s">
        <v>55</v>
      </c>
      <c r="B29" s="3"/>
      <c r="C29" s="19"/>
      <c r="D29" s="19"/>
      <c r="E29" s="20">
        <v>1066000</v>
      </c>
      <c r="F29" s="21">
        <v>1066000</v>
      </c>
      <c r="G29" s="21"/>
      <c r="H29" s="21"/>
      <c r="I29" s="21"/>
      <c r="J29" s="21"/>
      <c r="K29" s="21"/>
      <c r="L29" s="21"/>
      <c r="M29" s="21"/>
      <c r="N29" s="21"/>
      <c r="O29" s="21"/>
      <c r="P29" s="21">
        <v>29315</v>
      </c>
      <c r="Q29" s="21"/>
      <c r="R29" s="21">
        <v>29315</v>
      </c>
      <c r="S29" s="21"/>
      <c r="T29" s="21"/>
      <c r="U29" s="21"/>
      <c r="V29" s="21"/>
      <c r="W29" s="21">
        <v>29315</v>
      </c>
      <c r="X29" s="21">
        <v>799501</v>
      </c>
      <c r="Y29" s="21">
        <v>-770186</v>
      </c>
      <c r="Z29" s="6">
        <v>-96.33</v>
      </c>
      <c r="AA29" s="28">
        <v>1066000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4754407</v>
      </c>
      <c r="D32" s="25">
        <f>SUM(D28:D31)</f>
        <v>0</v>
      </c>
      <c r="E32" s="26">
        <f t="shared" si="5"/>
        <v>46289801</v>
      </c>
      <c r="F32" s="27">
        <f t="shared" si="5"/>
        <v>46289801</v>
      </c>
      <c r="G32" s="27">
        <f t="shared" si="5"/>
        <v>1844593</v>
      </c>
      <c r="H32" s="27">
        <f t="shared" si="5"/>
        <v>6529426</v>
      </c>
      <c r="I32" s="27">
        <f t="shared" si="5"/>
        <v>467091</v>
      </c>
      <c r="J32" s="27">
        <f t="shared" si="5"/>
        <v>8841110</v>
      </c>
      <c r="K32" s="27">
        <f t="shared" si="5"/>
        <v>1483154</v>
      </c>
      <c r="L32" s="27">
        <f t="shared" si="5"/>
        <v>5526061</v>
      </c>
      <c r="M32" s="27">
        <f t="shared" si="5"/>
        <v>5007966</v>
      </c>
      <c r="N32" s="27">
        <f t="shared" si="5"/>
        <v>12017181</v>
      </c>
      <c r="O32" s="27">
        <f t="shared" si="5"/>
        <v>5624924</v>
      </c>
      <c r="P32" s="27">
        <f t="shared" si="5"/>
        <v>2139660</v>
      </c>
      <c r="Q32" s="27">
        <f t="shared" si="5"/>
        <v>3760584</v>
      </c>
      <c r="R32" s="27">
        <f t="shared" si="5"/>
        <v>11525168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32383459</v>
      </c>
      <c r="X32" s="27">
        <f t="shared" si="5"/>
        <v>34717367</v>
      </c>
      <c r="Y32" s="27">
        <f t="shared" si="5"/>
        <v>-2333908</v>
      </c>
      <c r="Z32" s="13">
        <f>+IF(X32&lt;&gt;0,+(Y32/X32)*100,0)</f>
        <v>-6.722595063156719</v>
      </c>
      <c r="AA32" s="31">
        <f>SUM(AA28:AA31)</f>
        <v>46289801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8430681</v>
      </c>
      <c r="D35" s="19"/>
      <c r="E35" s="20">
        <v>94250000</v>
      </c>
      <c r="F35" s="21">
        <v>94250000</v>
      </c>
      <c r="G35" s="21">
        <v>2003627</v>
      </c>
      <c r="H35" s="21">
        <v>744806</v>
      </c>
      <c r="I35" s="21">
        <v>15011869</v>
      </c>
      <c r="J35" s="21">
        <v>17760302</v>
      </c>
      <c r="K35" s="21">
        <v>1829901</v>
      </c>
      <c r="L35" s="21">
        <v>7327189</v>
      </c>
      <c r="M35" s="21">
        <v>11362920</v>
      </c>
      <c r="N35" s="21">
        <v>20520010</v>
      </c>
      <c r="O35" s="21">
        <v>1491641</v>
      </c>
      <c r="P35" s="21">
        <v>5001981</v>
      </c>
      <c r="Q35" s="21">
        <v>15417527</v>
      </c>
      <c r="R35" s="21">
        <v>21911149</v>
      </c>
      <c r="S35" s="21"/>
      <c r="T35" s="21"/>
      <c r="U35" s="21"/>
      <c r="V35" s="21"/>
      <c r="W35" s="21">
        <v>60191461</v>
      </c>
      <c r="X35" s="21">
        <v>70687541</v>
      </c>
      <c r="Y35" s="21">
        <v>-10496080</v>
      </c>
      <c r="Z35" s="6">
        <v>-14.85</v>
      </c>
      <c r="AA35" s="28">
        <v>94250000</v>
      </c>
    </row>
    <row r="36" spans="1:27" ht="13.5">
      <c r="A36" s="60" t="s">
        <v>62</v>
      </c>
      <c r="B36" s="10"/>
      <c r="C36" s="61">
        <f aca="true" t="shared" si="6" ref="C36:Y36">SUM(C32:C35)</f>
        <v>13185088</v>
      </c>
      <c r="D36" s="61">
        <f>SUM(D32:D35)</f>
        <v>0</v>
      </c>
      <c r="E36" s="62">
        <f t="shared" si="6"/>
        <v>140539801</v>
      </c>
      <c r="F36" s="63">
        <f t="shared" si="6"/>
        <v>140539801</v>
      </c>
      <c r="G36" s="63">
        <f t="shared" si="6"/>
        <v>3848220</v>
      </c>
      <c r="H36" s="63">
        <f t="shared" si="6"/>
        <v>7274232</v>
      </c>
      <c r="I36" s="63">
        <f t="shared" si="6"/>
        <v>15478960</v>
      </c>
      <c r="J36" s="63">
        <f t="shared" si="6"/>
        <v>26601412</v>
      </c>
      <c r="K36" s="63">
        <f t="shared" si="6"/>
        <v>3313055</v>
      </c>
      <c r="L36" s="63">
        <f t="shared" si="6"/>
        <v>12853250</v>
      </c>
      <c r="M36" s="63">
        <f t="shared" si="6"/>
        <v>16370886</v>
      </c>
      <c r="N36" s="63">
        <f t="shared" si="6"/>
        <v>32537191</v>
      </c>
      <c r="O36" s="63">
        <f t="shared" si="6"/>
        <v>7116565</v>
      </c>
      <c r="P36" s="63">
        <f t="shared" si="6"/>
        <v>7141641</v>
      </c>
      <c r="Q36" s="63">
        <f t="shared" si="6"/>
        <v>19178111</v>
      </c>
      <c r="R36" s="63">
        <f t="shared" si="6"/>
        <v>33436317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92574920</v>
      </c>
      <c r="X36" s="63">
        <f t="shared" si="6"/>
        <v>105404908</v>
      </c>
      <c r="Y36" s="63">
        <f t="shared" si="6"/>
        <v>-12829988</v>
      </c>
      <c r="Z36" s="64">
        <f>+IF(X36&lt;&gt;0,+(Y36/X36)*100,0)</f>
        <v>-12.172097337251127</v>
      </c>
      <c r="AA36" s="65">
        <f>SUM(AA32:AA35)</f>
        <v>140539801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11596251</v>
      </c>
      <c r="D5" s="16">
        <f>SUM(D6:D8)</f>
        <v>0</v>
      </c>
      <c r="E5" s="17">
        <f t="shared" si="0"/>
        <v>160000</v>
      </c>
      <c r="F5" s="18">
        <f t="shared" si="0"/>
        <v>160000</v>
      </c>
      <c r="G5" s="18">
        <f t="shared" si="0"/>
        <v>84100</v>
      </c>
      <c r="H5" s="18">
        <f t="shared" si="0"/>
        <v>0</v>
      </c>
      <c r="I5" s="18">
        <f t="shared" si="0"/>
        <v>0</v>
      </c>
      <c r="J5" s="18">
        <f t="shared" si="0"/>
        <v>84100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84100</v>
      </c>
      <c r="X5" s="18">
        <f t="shared" si="0"/>
        <v>120001</v>
      </c>
      <c r="Y5" s="18">
        <f t="shared" si="0"/>
        <v>-35901</v>
      </c>
      <c r="Z5" s="4">
        <f>+IF(X5&lt;&gt;0,+(Y5/X5)*100,0)</f>
        <v>-29.917250689577585</v>
      </c>
      <c r="AA5" s="16">
        <f>SUM(AA6:AA8)</f>
        <v>160000</v>
      </c>
    </row>
    <row r="6" spans="1:27" ht="13.5">
      <c r="A6" s="5" t="s">
        <v>32</v>
      </c>
      <c r="B6" s="3"/>
      <c r="C6" s="19">
        <v>-499152</v>
      </c>
      <c r="D6" s="19"/>
      <c r="E6" s="20"/>
      <c r="F6" s="21"/>
      <c r="G6" s="21">
        <v>84100</v>
      </c>
      <c r="H6" s="21"/>
      <c r="I6" s="21"/>
      <c r="J6" s="21">
        <v>84100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84100</v>
      </c>
      <c r="X6" s="21"/>
      <c r="Y6" s="21">
        <v>84100</v>
      </c>
      <c r="Z6" s="6"/>
      <c r="AA6" s="28"/>
    </row>
    <row r="7" spans="1:27" ht="13.5">
      <c r="A7" s="5" t="s">
        <v>33</v>
      </c>
      <c r="B7" s="3"/>
      <c r="C7" s="22">
        <v>12095403</v>
      </c>
      <c r="D7" s="22"/>
      <c r="E7" s="23">
        <v>160000</v>
      </c>
      <c r="F7" s="24">
        <v>160000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120001</v>
      </c>
      <c r="Y7" s="24">
        <v>-120001</v>
      </c>
      <c r="Z7" s="7">
        <v>-100</v>
      </c>
      <c r="AA7" s="29">
        <v>160000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6168128</v>
      </c>
      <c r="D9" s="16">
        <f>SUM(D10:D14)</f>
        <v>0</v>
      </c>
      <c r="E9" s="17">
        <f t="shared" si="1"/>
        <v>105000</v>
      </c>
      <c r="F9" s="18">
        <f t="shared" si="1"/>
        <v>105000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78750</v>
      </c>
      <c r="Y9" s="18">
        <f t="shared" si="1"/>
        <v>-78750</v>
      </c>
      <c r="Z9" s="4">
        <f>+IF(X9&lt;&gt;0,+(Y9/X9)*100,0)</f>
        <v>-100</v>
      </c>
      <c r="AA9" s="30">
        <f>SUM(AA10:AA14)</f>
        <v>105000</v>
      </c>
    </row>
    <row r="10" spans="1:27" ht="13.5">
      <c r="A10" s="5" t="s">
        <v>36</v>
      </c>
      <c r="B10" s="3"/>
      <c r="C10" s="19">
        <v>6168128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105000</v>
      </c>
      <c r="F11" s="21">
        <v>105000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78750</v>
      </c>
      <c r="Y11" s="21">
        <v>-78750</v>
      </c>
      <c r="Z11" s="6">
        <v>-100</v>
      </c>
      <c r="AA11" s="28">
        <v>105000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-336123669</v>
      </c>
      <c r="D15" s="16">
        <f>SUM(D16:D18)</f>
        <v>0</v>
      </c>
      <c r="E15" s="17">
        <f t="shared" si="2"/>
        <v>9853633</v>
      </c>
      <c r="F15" s="18">
        <f t="shared" si="2"/>
        <v>9853633</v>
      </c>
      <c r="G15" s="18">
        <f t="shared" si="2"/>
        <v>1467961</v>
      </c>
      <c r="H15" s="18">
        <f t="shared" si="2"/>
        <v>891376</v>
      </c>
      <c r="I15" s="18">
        <f t="shared" si="2"/>
        <v>0</v>
      </c>
      <c r="J15" s="18">
        <f t="shared" si="2"/>
        <v>2359337</v>
      </c>
      <c r="K15" s="18">
        <f t="shared" si="2"/>
        <v>4410210</v>
      </c>
      <c r="L15" s="18">
        <f t="shared" si="2"/>
        <v>0</v>
      </c>
      <c r="M15" s="18">
        <f t="shared" si="2"/>
        <v>0</v>
      </c>
      <c r="N15" s="18">
        <f t="shared" si="2"/>
        <v>4410210</v>
      </c>
      <c r="O15" s="18">
        <f t="shared" si="2"/>
        <v>0</v>
      </c>
      <c r="P15" s="18">
        <f t="shared" si="2"/>
        <v>0</v>
      </c>
      <c r="Q15" s="18">
        <f t="shared" si="2"/>
        <v>916019</v>
      </c>
      <c r="R15" s="18">
        <f t="shared" si="2"/>
        <v>916019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7685566</v>
      </c>
      <c r="X15" s="18">
        <f t="shared" si="2"/>
        <v>7390225</v>
      </c>
      <c r="Y15" s="18">
        <f t="shared" si="2"/>
        <v>295341</v>
      </c>
      <c r="Z15" s="4">
        <f>+IF(X15&lt;&gt;0,+(Y15/X15)*100,0)</f>
        <v>3.99637358808426</v>
      </c>
      <c r="AA15" s="30">
        <f>SUM(AA16:AA18)</f>
        <v>9853633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-336123669</v>
      </c>
      <c r="D17" s="19"/>
      <c r="E17" s="20">
        <v>9853633</v>
      </c>
      <c r="F17" s="21">
        <v>9853633</v>
      </c>
      <c r="G17" s="21">
        <v>1467961</v>
      </c>
      <c r="H17" s="21">
        <v>891376</v>
      </c>
      <c r="I17" s="21"/>
      <c r="J17" s="21">
        <v>2359337</v>
      </c>
      <c r="K17" s="21">
        <v>4410210</v>
      </c>
      <c r="L17" s="21"/>
      <c r="M17" s="21"/>
      <c r="N17" s="21">
        <v>4410210</v>
      </c>
      <c r="O17" s="21"/>
      <c r="P17" s="21"/>
      <c r="Q17" s="21">
        <v>916019</v>
      </c>
      <c r="R17" s="21">
        <v>916019</v>
      </c>
      <c r="S17" s="21"/>
      <c r="T17" s="21"/>
      <c r="U17" s="21"/>
      <c r="V17" s="21"/>
      <c r="W17" s="21">
        <v>7685566</v>
      </c>
      <c r="X17" s="21">
        <v>7390225</v>
      </c>
      <c r="Y17" s="21">
        <v>295341</v>
      </c>
      <c r="Z17" s="6">
        <v>4</v>
      </c>
      <c r="AA17" s="28">
        <v>9853633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95071</v>
      </c>
      <c r="D19" s="16">
        <f>SUM(D20:D23)</f>
        <v>0</v>
      </c>
      <c r="E19" s="17">
        <f t="shared" si="3"/>
        <v>8199718</v>
      </c>
      <c r="F19" s="18">
        <f t="shared" si="3"/>
        <v>13199718</v>
      </c>
      <c r="G19" s="18">
        <f t="shared" si="3"/>
        <v>3277848</v>
      </c>
      <c r="H19" s="18">
        <f t="shared" si="3"/>
        <v>38900</v>
      </c>
      <c r="I19" s="18">
        <f t="shared" si="3"/>
        <v>0</v>
      </c>
      <c r="J19" s="18">
        <f t="shared" si="3"/>
        <v>3316748</v>
      </c>
      <c r="K19" s="18">
        <f t="shared" si="3"/>
        <v>2591451</v>
      </c>
      <c r="L19" s="18">
        <f t="shared" si="3"/>
        <v>0</v>
      </c>
      <c r="M19" s="18">
        <f t="shared" si="3"/>
        <v>0</v>
      </c>
      <c r="N19" s="18">
        <f t="shared" si="3"/>
        <v>2591451</v>
      </c>
      <c r="O19" s="18">
        <f t="shared" si="3"/>
        <v>0</v>
      </c>
      <c r="P19" s="18">
        <f t="shared" si="3"/>
        <v>0</v>
      </c>
      <c r="Q19" s="18">
        <f t="shared" si="3"/>
        <v>776135</v>
      </c>
      <c r="R19" s="18">
        <f t="shared" si="3"/>
        <v>776135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6684334</v>
      </c>
      <c r="X19" s="18">
        <f t="shared" si="3"/>
        <v>9899790</v>
      </c>
      <c r="Y19" s="18">
        <f t="shared" si="3"/>
        <v>-3215456</v>
      </c>
      <c r="Z19" s="4">
        <f>+IF(X19&lt;&gt;0,+(Y19/X19)*100,0)</f>
        <v>-32.48004250595214</v>
      </c>
      <c r="AA19" s="30">
        <f>SUM(AA20:AA23)</f>
        <v>13199718</v>
      </c>
    </row>
    <row r="20" spans="1:27" ht="13.5">
      <c r="A20" s="5" t="s">
        <v>46</v>
      </c>
      <c r="B20" s="3"/>
      <c r="C20" s="19">
        <v>95071</v>
      </c>
      <c r="D20" s="19"/>
      <c r="E20" s="20">
        <v>8199718</v>
      </c>
      <c r="F20" s="21">
        <v>8199718</v>
      </c>
      <c r="G20" s="21">
        <v>3277848</v>
      </c>
      <c r="H20" s="21">
        <v>38900</v>
      </c>
      <c r="I20" s="21"/>
      <c r="J20" s="21">
        <v>3316748</v>
      </c>
      <c r="K20" s="21">
        <v>2591451</v>
      </c>
      <c r="L20" s="21"/>
      <c r="M20" s="21"/>
      <c r="N20" s="21">
        <v>2591451</v>
      </c>
      <c r="O20" s="21"/>
      <c r="P20" s="21"/>
      <c r="Q20" s="21">
        <v>776135</v>
      </c>
      <c r="R20" s="21">
        <v>776135</v>
      </c>
      <c r="S20" s="21"/>
      <c r="T20" s="21"/>
      <c r="U20" s="21"/>
      <c r="V20" s="21"/>
      <c r="W20" s="21">
        <v>6684334</v>
      </c>
      <c r="X20" s="21">
        <v>6149788</v>
      </c>
      <c r="Y20" s="21">
        <v>534546</v>
      </c>
      <c r="Z20" s="6">
        <v>8.69</v>
      </c>
      <c r="AA20" s="28">
        <v>8199718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>
        <v>5000000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3750002</v>
      </c>
      <c r="Y22" s="24">
        <v>-3750002</v>
      </c>
      <c r="Z22" s="7">
        <v>-100</v>
      </c>
      <c r="AA22" s="29">
        <v>5000000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-318264219</v>
      </c>
      <c r="D25" s="50">
        <f>+D5+D9+D15+D19+D24</f>
        <v>0</v>
      </c>
      <c r="E25" s="51">
        <f t="shared" si="4"/>
        <v>18318351</v>
      </c>
      <c r="F25" s="52">
        <f t="shared" si="4"/>
        <v>23318351</v>
      </c>
      <c r="G25" s="52">
        <f t="shared" si="4"/>
        <v>4829909</v>
      </c>
      <c r="H25" s="52">
        <f t="shared" si="4"/>
        <v>930276</v>
      </c>
      <c r="I25" s="52">
        <f t="shared" si="4"/>
        <v>0</v>
      </c>
      <c r="J25" s="52">
        <f t="shared" si="4"/>
        <v>5760185</v>
      </c>
      <c r="K25" s="52">
        <f t="shared" si="4"/>
        <v>7001661</v>
      </c>
      <c r="L25" s="52">
        <f t="shared" si="4"/>
        <v>0</v>
      </c>
      <c r="M25" s="52">
        <f t="shared" si="4"/>
        <v>0</v>
      </c>
      <c r="N25" s="52">
        <f t="shared" si="4"/>
        <v>7001661</v>
      </c>
      <c r="O25" s="52">
        <f t="shared" si="4"/>
        <v>0</v>
      </c>
      <c r="P25" s="52">
        <f t="shared" si="4"/>
        <v>0</v>
      </c>
      <c r="Q25" s="52">
        <f t="shared" si="4"/>
        <v>1692154</v>
      </c>
      <c r="R25" s="52">
        <f t="shared" si="4"/>
        <v>1692154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14454000</v>
      </c>
      <c r="X25" s="52">
        <f t="shared" si="4"/>
        <v>17488766</v>
      </c>
      <c r="Y25" s="52">
        <f t="shared" si="4"/>
        <v>-3034766</v>
      </c>
      <c r="Z25" s="53">
        <f>+IF(X25&lt;&gt;0,+(Y25/X25)*100,0)</f>
        <v>-17.352659415764382</v>
      </c>
      <c r="AA25" s="54">
        <f>+AA5+AA9+AA15+AA19+AA24</f>
        <v>23318351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-331906203</v>
      </c>
      <c r="D28" s="19"/>
      <c r="E28" s="20">
        <v>18158351</v>
      </c>
      <c r="F28" s="21">
        <v>18158351</v>
      </c>
      <c r="G28" s="21">
        <v>4745809</v>
      </c>
      <c r="H28" s="21">
        <v>930276</v>
      </c>
      <c r="I28" s="21"/>
      <c r="J28" s="21">
        <v>5676085</v>
      </c>
      <c r="K28" s="21">
        <v>7001661</v>
      </c>
      <c r="L28" s="21"/>
      <c r="M28" s="21"/>
      <c r="N28" s="21">
        <v>7001661</v>
      </c>
      <c r="O28" s="21"/>
      <c r="P28" s="21"/>
      <c r="Q28" s="21">
        <v>1692154</v>
      </c>
      <c r="R28" s="21">
        <v>1692154</v>
      </c>
      <c r="S28" s="21"/>
      <c r="T28" s="21"/>
      <c r="U28" s="21"/>
      <c r="V28" s="21"/>
      <c r="W28" s="21">
        <v>14369900</v>
      </c>
      <c r="X28" s="21">
        <v>13618763</v>
      </c>
      <c r="Y28" s="21">
        <v>751137</v>
      </c>
      <c r="Z28" s="6">
        <v>5.52</v>
      </c>
      <c r="AA28" s="19">
        <v>18158351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-331906203</v>
      </c>
      <c r="D32" s="25">
        <f>SUM(D28:D31)</f>
        <v>0</v>
      </c>
      <c r="E32" s="26">
        <f t="shared" si="5"/>
        <v>18158351</v>
      </c>
      <c r="F32" s="27">
        <f t="shared" si="5"/>
        <v>18158351</v>
      </c>
      <c r="G32" s="27">
        <f t="shared" si="5"/>
        <v>4745809</v>
      </c>
      <c r="H32" s="27">
        <f t="shared" si="5"/>
        <v>930276</v>
      </c>
      <c r="I32" s="27">
        <f t="shared" si="5"/>
        <v>0</v>
      </c>
      <c r="J32" s="27">
        <f t="shared" si="5"/>
        <v>5676085</v>
      </c>
      <c r="K32" s="27">
        <f t="shared" si="5"/>
        <v>7001661</v>
      </c>
      <c r="L32" s="27">
        <f t="shared" si="5"/>
        <v>0</v>
      </c>
      <c r="M32" s="27">
        <f t="shared" si="5"/>
        <v>0</v>
      </c>
      <c r="N32" s="27">
        <f t="shared" si="5"/>
        <v>7001661</v>
      </c>
      <c r="O32" s="27">
        <f t="shared" si="5"/>
        <v>0</v>
      </c>
      <c r="P32" s="27">
        <f t="shared" si="5"/>
        <v>0</v>
      </c>
      <c r="Q32" s="27">
        <f t="shared" si="5"/>
        <v>1692154</v>
      </c>
      <c r="R32" s="27">
        <f t="shared" si="5"/>
        <v>1692154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14369900</v>
      </c>
      <c r="X32" s="27">
        <f t="shared" si="5"/>
        <v>13618763</v>
      </c>
      <c r="Y32" s="27">
        <f t="shared" si="5"/>
        <v>751137</v>
      </c>
      <c r="Z32" s="13">
        <f>+IF(X32&lt;&gt;0,+(Y32/X32)*100,0)</f>
        <v>5.515456873726344</v>
      </c>
      <c r="AA32" s="31">
        <f>SUM(AA28:AA31)</f>
        <v>18158351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11835191</v>
      </c>
      <c r="D35" s="19"/>
      <c r="E35" s="20">
        <v>160000</v>
      </c>
      <c r="F35" s="21">
        <v>5160000</v>
      </c>
      <c r="G35" s="21">
        <v>84100</v>
      </c>
      <c r="H35" s="21"/>
      <c r="I35" s="21"/>
      <c r="J35" s="21">
        <v>84100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84100</v>
      </c>
      <c r="X35" s="21">
        <v>3870003</v>
      </c>
      <c r="Y35" s="21">
        <v>-3785903</v>
      </c>
      <c r="Z35" s="6">
        <v>-97.83</v>
      </c>
      <c r="AA35" s="28">
        <v>5160000</v>
      </c>
    </row>
    <row r="36" spans="1:27" ht="13.5">
      <c r="A36" s="60" t="s">
        <v>62</v>
      </c>
      <c r="B36" s="10"/>
      <c r="C36" s="61">
        <f aca="true" t="shared" si="6" ref="C36:Y36">SUM(C32:C35)</f>
        <v>-320071012</v>
      </c>
      <c r="D36" s="61">
        <f>SUM(D32:D35)</f>
        <v>0</v>
      </c>
      <c r="E36" s="62">
        <f t="shared" si="6"/>
        <v>18318351</v>
      </c>
      <c r="F36" s="63">
        <f t="shared" si="6"/>
        <v>23318351</v>
      </c>
      <c r="G36" s="63">
        <f t="shared" si="6"/>
        <v>4829909</v>
      </c>
      <c r="H36" s="63">
        <f t="shared" si="6"/>
        <v>930276</v>
      </c>
      <c r="I36" s="63">
        <f t="shared" si="6"/>
        <v>0</v>
      </c>
      <c r="J36" s="63">
        <f t="shared" si="6"/>
        <v>5760185</v>
      </c>
      <c r="K36" s="63">
        <f t="shared" si="6"/>
        <v>7001661</v>
      </c>
      <c r="L36" s="63">
        <f t="shared" si="6"/>
        <v>0</v>
      </c>
      <c r="M36" s="63">
        <f t="shared" si="6"/>
        <v>0</v>
      </c>
      <c r="N36" s="63">
        <f t="shared" si="6"/>
        <v>7001661</v>
      </c>
      <c r="O36" s="63">
        <f t="shared" si="6"/>
        <v>0</v>
      </c>
      <c r="P36" s="63">
        <f t="shared" si="6"/>
        <v>0</v>
      </c>
      <c r="Q36" s="63">
        <f t="shared" si="6"/>
        <v>1692154</v>
      </c>
      <c r="R36" s="63">
        <f t="shared" si="6"/>
        <v>1692154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14454000</v>
      </c>
      <c r="X36" s="63">
        <f t="shared" si="6"/>
        <v>17488766</v>
      </c>
      <c r="Y36" s="63">
        <f t="shared" si="6"/>
        <v>-3034766</v>
      </c>
      <c r="Z36" s="64">
        <f>+IF(X36&lt;&gt;0,+(Y36/X36)*100,0)</f>
        <v>-17.352659415764382</v>
      </c>
      <c r="AA36" s="65">
        <f>SUM(AA32:AA35)</f>
        <v>23318351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980789</v>
      </c>
      <c r="D5" s="16">
        <f>SUM(D6:D8)</f>
        <v>0</v>
      </c>
      <c r="E5" s="17">
        <f t="shared" si="0"/>
        <v>32714750</v>
      </c>
      <c r="F5" s="18">
        <f t="shared" si="0"/>
        <v>19455291</v>
      </c>
      <c r="G5" s="18">
        <f t="shared" si="0"/>
        <v>7000</v>
      </c>
      <c r="H5" s="18">
        <f t="shared" si="0"/>
        <v>685835</v>
      </c>
      <c r="I5" s="18">
        <f t="shared" si="0"/>
        <v>11500</v>
      </c>
      <c r="J5" s="18">
        <f t="shared" si="0"/>
        <v>704335</v>
      </c>
      <c r="K5" s="18">
        <f t="shared" si="0"/>
        <v>386780</v>
      </c>
      <c r="L5" s="18">
        <f t="shared" si="0"/>
        <v>27020</v>
      </c>
      <c r="M5" s="18">
        <f t="shared" si="0"/>
        <v>0</v>
      </c>
      <c r="N5" s="18">
        <f t="shared" si="0"/>
        <v>413800</v>
      </c>
      <c r="O5" s="18">
        <f t="shared" si="0"/>
        <v>2279476</v>
      </c>
      <c r="P5" s="18">
        <f t="shared" si="0"/>
        <v>4500</v>
      </c>
      <c r="Q5" s="18">
        <f t="shared" si="0"/>
        <v>-590523</v>
      </c>
      <c r="R5" s="18">
        <f t="shared" si="0"/>
        <v>1693453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2811588</v>
      </c>
      <c r="X5" s="18">
        <f t="shared" si="0"/>
        <v>17326835</v>
      </c>
      <c r="Y5" s="18">
        <f t="shared" si="0"/>
        <v>-14515247</v>
      </c>
      <c r="Z5" s="4">
        <f>+IF(X5&lt;&gt;0,+(Y5/X5)*100,0)</f>
        <v>-83.77321651646132</v>
      </c>
      <c r="AA5" s="16">
        <f>SUM(AA6:AA8)</f>
        <v>19455291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980789</v>
      </c>
      <c r="D7" s="22"/>
      <c r="E7" s="23">
        <v>32714750</v>
      </c>
      <c r="F7" s="24">
        <v>19455291</v>
      </c>
      <c r="G7" s="24">
        <v>7000</v>
      </c>
      <c r="H7" s="24">
        <v>685835</v>
      </c>
      <c r="I7" s="24">
        <v>11500</v>
      </c>
      <c r="J7" s="24">
        <v>704335</v>
      </c>
      <c r="K7" s="24">
        <v>386780</v>
      </c>
      <c r="L7" s="24">
        <v>27020</v>
      </c>
      <c r="M7" s="24"/>
      <c r="N7" s="24">
        <v>413800</v>
      </c>
      <c r="O7" s="24">
        <v>2279476</v>
      </c>
      <c r="P7" s="24">
        <v>4500</v>
      </c>
      <c r="Q7" s="24">
        <v>-590523</v>
      </c>
      <c r="R7" s="24">
        <v>1693453</v>
      </c>
      <c r="S7" s="24"/>
      <c r="T7" s="24"/>
      <c r="U7" s="24"/>
      <c r="V7" s="24"/>
      <c r="W7" s="24">
        <v>2811588</v>
      </c>
      <c r="X7" s="24">
        <v>17326835</v>
      </c>
      <c r="Y7" s="24">
        <v>-14515247</v>
      </c>
      <c r="Z7" s="7">
        <v>-83.77</v>
      </c>
      <c r="AA7" s="29">
        <v>19455291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33865234</v>
      </c>
      <c r="D9" s="16">
        <f>SUM(D10:D14)</f>
        <v>0</v>
      </c>
      <c r="E9" s="17">
        <f t="shared" si="1"/>
        <v>5000000</v>
      </c>
      <c r="F9" s="18">
        <f t="shared" si="1"/>
        <v>5000000</v>
      </c>
      <c r="G9" s="18">
        <f t="shared" si="1"/>
        <v>6012426</v>
      </c>
      <c r="H9" s="18">
        <f t="shared" si="1"/>
        <v>3741595</v>
      </c>
      <c r="I9" s="18">
        <f t="shared" si="1"/>
        <v>0</v>
      </c>
      <c r="J9" s="18">
        <f t="shared" si="1"/>
        <v>9754021</v>
      </c>
      <c r="K9" s="18">
        <f t="shared" si="1"/>
        <v>647816</v>
      </c>
      <c r="L9" s="18">
        <f t="shared" si="1"/>
        <v>0</v>
      </c>
      <c r="M9" s="18">
        <f t="shared" si="1"/>
        <v>0</v>
      </c>
      <c r="N9" s="18">
        <f t="shared" si="1"/>
        <v>647816</v>
      </c>
      <c r="O9" s="18">
        <f t="shared" si="1"/>
        <v>0</v>
      </c>
      <c r="P9" s="18">
        <f t="shared" si="1"/>
        <v>-2404971</v>
      </c>
      <c r="Q9" s="18">
        <f t="shared" si="1"/>
        <v>4129041</v>
      </c>
      <c r="R9" s="18">
        <f t="shared" si="1"/>
        <v>1724070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12125907</v>
      </c>
      <c r="X9" s="18">
        <f t="shared" si="1"/>
        <v>2500000</v>
      </c>
      <c r="Y9" s="18">
        <f t="shared" si="1"/>
        <v>9625907</v>
      </c>
      <c r="Z9" s="4">
        <f>+IF(X9&lt;&gt;0,+(Y9/X9)*100,0)</f>
        <v>385.03628000000003</v>
      </c>
      <c r="AA9" s="30">
        <f>SUM(AA10:AA14)</f>
        <v>5000000</v>
      </c>
    </row>
    <row r="10" spans="1:27" ht="13.5">
      <c r="A10" s="5" t="s">
        <v>36</v>
      </c>
      <c r="B10" s="3"/>
      <c r="C10" s="19">
        <v>-2869786</v>
      </c>
      <c r="D10" s="19"/>
      <c r="E10" s="20">
        <v>5000000</v>
      </c>
      <c r="F10" s="21">
        <v>5000000</v>
      </c>
      <c r="G10" s="21"/>
      <c r="H10" s="21">
        <v>130262</v>
      </c>
      <c r="I10" s="21"/>
      <c r="J10" s="21">
        <v>130262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130262</v>
      </c>
      <c r="X10" s="21">
        <v>2500000</v>
      </c>
      <c r="Y10" s="21">
        <v>-2369738</v>
      </c>
      <c r="Z10" s="6">
        <v>-94.79</v>
      </c>
      <c r="AA10" s="28">
        <v>5000000</v>
      </c>
    </row>
    <row r="11" spans="1:27" ht="13.5">
      <c r="A11" s="5" t="s">
        <v>37</v>
      </c>
      <c r="B11" s="3"/>
      <c r="C11" s="19">
        <v>16727612</v>
      </c>
      <c r="D11" s="19"/>
      <c r="E11" s="20"/>
      <c r="F11" s="21"/>
      <c r="G11" s="21"/>
      <c r="H11" s="21">
        <v>1720000</v>
      </c>
      <c r="I11" s="21"/>
      <c r="J11" s="21">
        <v>1720000</v>
      </c>
      <c r="K11" s="21">
        <v>647816</v>
      </c>
      <c r="L11" s="21"/>
      <c r="M11" s="21"/>
      <c r="N11" s="21">
        <v>647816</v>
      </c>
      <c r="O11" s="21"/>
      <c r="P11" s="21"/>
      <c r="Q11" s="21">
        <v>4129041</v>
      </c>
      <c r="R11" s="21">
        <v>4129041</v>
      </c>
      <c r="S11" s="21"/>
      <c r="T11" s="21"/>
      <c r="U11" s="21"/>
      <c r="V11" s="21"/>
      <c r="W11" s="21">
        <v>6496857</v>
      </c>
      <c r="X11" s="21"/>
      <c r="Y11" s="21">
        <v>6496857</v>
      </c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20007408</v>
      </c>
      <c r="D13" s="19"/>
      <c r="E13" s="20"/>
      <c r="F13" s="21"/>
      <c r="G13" s="21">
        <v>6012426</v>
      </c>
      <c r="H13" s="21">
        <v>1891333</v>
      </c>
      <c r="I13" s="21"/>
      <c r="J13" s="21">
        <v>7903759</v>
      </c>
      <c r="K13" s="21"/>
      <c r="L13" s="21"/>
      <c r="M13" s="21"/>
      <c r="N13" s="21"/>
      <c r="O13" s="21"/>
      <c r="P13" s="21">
        <v>-2404971</v>
      </c>
      <c r="Q13" s="21"/>
      <c r="R13" s="21">
        <v>-2404971</v>
      </c>
      <c r="S13" s="21"/>
      <c r="T13" s="21"/>
      <c r="U13" s="21"/>
      <c r="V13" s="21"/>
      <c r="W13" s="21">
        <v>5498788</v>
      </c>
      <c r="X13" s="21"/>
      <c r="Y13" s="21">
        <v>5498788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7266227</v>
      </c>
      <c r="D15" s="16">
        <f>SUM(D16:D18)</f>
        <v>0</v>
      </c>
      <c r="E15" s="17">
        <f t="shared" si="2"/>
        <v>41493467</v>
      </c>
      <c r="F15" s="18">
        <f t="shared" si="2"/>
        <v>26095673</v>
      </c>
      <c r="G15" s="18">
        <f t="shared" si="2"/>
        <v>0</v>
      </c>
      <c r="H15" s="18">
        <f t="shared" si="2"/>
        <v>0</v>
      </c>
      <c r="I15" s="18">
        <f t="shared" si="2"/>
        <v>6466698</v>
      </c>
      <c r="J15" s="18">
        <f t="shared" si="2"/>
        <v>6466698</v>
      </c>
      <c r="K15" s="18">
        <f t="shared" si="2"/>
        <v>2217357</v>
      </c>
      <c r="L15" s="18">
        <f t="shared" si="2"/>
        <v>1450871</v>
      </c>
      <c r="M15" s="18">
        <f t="shared" si="2"/>
        <v>0</v>
      </c>
      <c r="N15" s="18">
        <f t="shared" si="2"/>
        <v>3668228</v>
      </c>
      <c r="O15" s="18">
        <f t="shared" si="2"/>
        <v>610888</v>
      </c>
      <c r="P15" s="18">
        <f t="shared" si="2"/>
        <v>1357418</v>
      </c>
      <c r="Q15" s="18">
        <f t="shared" si="2"/>
        <v>3913904</v>
      </c>
      <c r="R15" s="18">
        <f t="shared" si="2"/>
        <v>5882210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16017136</v>
      </c>
      <c r="X15" s="18">
        <f t="shared" si="2"/>
        <v>16546432</v>
      </c>
      <c r="Y15" s="18">
        <f t="shared" si="2"/>
        <v>-529296</v>
      </c>
      <c r="Z15" s="4">
        <f>+IF(X15&lt;&gt;0,+(Y15/X15)*100,0)</f>
        <v>-3.1988527798621478</v>
      </c>
      <c r="AA15" s="30">
        <f>SUM(AA16:AA18)</f>
        <v>26095673</v>
      </c>
    </row>
    <row r="16" spans="1:27" ht="13.5">
      <c r="A16" s="5" t="s">
        <v>42</v>
      </c>
      <c r="B16" s="3"/>
      <c r="C16" s="19">
        <v>784986</v>
      </c>
      <c r="D16" s="19"/>
      <c r="E16" s="20">
        <v>41493467</v>
      </c>
      <c r="F16" s="21">
        <v>26095673</v>
      </c>
      <c r="G16" s="21"/>
      <c r="H16" s="21"/>
      <c r="I16" s="21"/>
      <c r="J16" s="21"/>
      <c r="K16" s="21">
        <v>2217357</v>
      </c>
      <c r="L16" s="21">
        <v>1450871</v>
      </c>
      <c r="M16" s="21"/>
      <c r="N16" s="21">
        <v>3668228</v>
      </c>
      <c r="O16" s="21">
        <v>610888</v>
      </c>
      <c r="P16" s="21"/>
      <c r="Q16" s="21">
        <v>3913904</v>
      </c>
      <c r="R16" s="21">
        <v>4524792</v>
      </c>
      <c r="S16" s="21"/>
      <c r="T16" s="21"/>
      <c r="U16" s="21"/>
      <c r="V16" s="21"/>
      <c r="W16" s="21">
        <v>8193020</v>
      </c>
      <c r="X16" s="21">
        <v>16546432</v>
      </c>
      <c r="Y16" s="21">
        <v>-8353412</v>
      </c>
      <c r="Z16" s="6">
        <v>-50.48</v>
      </c>
      <c r="AA16" s="28">
        <v>26095673</v>
      </c>
    </row>
    <row r="17" spans="1:27" ht="13.5">
      <c r="A17" s="5" t="s">
        <v>43</v>
      </c>
      <c r="B17" s="3"/>
      <c r="C17" s="19">
        <v>6481241</v>
      </c>
      <c r="D17" s="19"/>
      <c r="E17" s="20"/>
      <c r="F17" s="21"/>
      <c r="G17" s="21"/>
      <c r="H17" s="21"/>
      <c r="I17" s="21">
        <v>6466698</v>
      </c>
      <c r="J17" s="21">
        <v>6466698</v>
      </c>
      <c r="K17" s="21"/>
      <c r="L17" s="21"/>
      <c r="M17" s="21"/>
      <c r="N17" s="21"/>
      <c r="O17" s="21"/>
      <c r="P17" s="21">
        <v>1357418</v>
      </c>
      <c r="Q17" s="21"/>
      <c r="R17" s="21">
        <v>1357418</v>
      </c>
      <c r="S17" s="21"/>
      <c r="T17" s="21"/>
      <c r="U17" s="21"/>
      <c r="V17" s="21"/>
      <c r="W17" s="21">
        <v>7824116</v>
      </c>
      <c r="X17" s="21"/>
      <c r="Y17" s="21">
        <v>7824116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12182374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228970</v>
      </c>
      <c r="H19" s="18">
        <f t="shared" si="3"/>
        <v>0</v>
      </c>
      <c r="I19" s="18">
        <f t="shared" si="3"/>
        <v>2321515</v>
      </c>
      <c r="J19" s="18">
        <f t="shared" si="3"/>
        <v>2550485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965592</v>
      </c>
      <c r="R19" s="18">
        <f t="shared" si="3"/>
        <v>965592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3516077</v>
      </c>
      <c r="X19" s="18">
        <f t="shared" si="3"/>
        <v>0</v>
      </c>
      <c r="Y19" s="18">
        <f t="shared" si="3"/>
        <v>3516077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>
        <v>12182374</v>
      </c>
      <c r="D20" s="19"/>
      <c r="E20" s="20"/>
      <c r="F20" s="21"/>
      <c r="G20" s="21">
        <v>228970</v>
      </c>
      <c r="H20" s="21"/>
      <c r="I20" s="21">
        <v>2321515</v>
      </c>
      <c r="J20" s="21">
        <v>2550485</v>
      </c>
      <c r="K20" s="21"/>
      <c r="L20" s="21"/>
      <c r="M20" s="21"/>
      <c r="N20" s="21"/>
      <c r="O20" s="21"/>
      <c r="P20" s="21"/>
      <c r="Q20" s="21">
        <v>965592</v>
      </c>
      <c r="R20" s="21">
        <v>965592</v>
      </c>
      <c r="S20" s="21"/>
      <c r="T20" s="21"/>
      <c r="U20" s="21"/>
      <c r="V20" s="21"/>
      <c r="W20" s="21">
        <v>3516077</v>
      </c>
      <c r="X20" s="21"/>
      <c r="Y20" s="21">
        <v>3516077</v>
      </c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54294624</v>
      </c>
      <c r="D25" s="50">
        <f>+D5+D9+D15+D19+D24</f>
        <v>0</v>
      </c>
      <c r="E25" s="51">
        <f t="shared" si="4"/>
        <v>79208217</v>
      </c>
      <c r="F25" s="52">
        <f t="shared" si="4"/>
        <v>50550964</v>
      </c>
      <c r="G25" s="52">
        <f t="shared" si="4"/>
        <v>6248396</v>
      </c>
      <c r="H25" s="52">
        <f t="shared" si="4"/>
        <v>4427430</v>
      </c>
      <c r="I25" s="52">
        <f t="shared" si="4"/>
        <v>8799713</v>
      </c>
      <c r="J25" s="52">
        <f t="shared" si="4"/>
        <v>19475539</v>
      </c>
      <c r="K25" s="52">
        <f t="shared" si="4"/>
        <v>3251953</v>
      </c>
      <c r="L25" s="52">
        <f t="shared" si="4"/>
        <v>1477891</v>
      </c>
      <c r="M25" s="52">
        <f t="shared" si="4"/>
        <v>0</v>
      </c>
      <c r="N25" s="52">
        <f t="shared" si="4"/>
        <v>4729844</v>
      </c>
      <c r="O25" s="52">
        <f t="shared" si="4"/>
        <v>2890364</v>
      </c>
      <c r="P25" s="52">
        <f t="shared" si="4"/>
        <v>-1043053</v>
      </c>
      <c r="Q25" s="52">
        <f t="shared" si="4"/>
        <v>8418014</v>
      </c>
      <c r="R25" s="52">
        <f t="shared" si="4"/>
        <v>10265325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34470708</v>
      </c>
      <c r="X25" s="52">
        <f t="shared" si="4"/>
        <v>36373267</v>
      </c>
      <c r="Y25" s="52">
        <f t="shared" si="4"/>
        <v>-1902559</v>
      </c>
      <c r="Z25" s="53">
        <f>+IF(X25&lt;&gt;0,+(Y25/X25)*100,0)</f>
        <v>-5.2306519510606515</v>
      </c>
      <c r="AA25" s="54">
        <f>+AA5+AA9+AA15+AA19+AA24</f>
        <v>50550964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28414490</v>
      </c>
      <c r="D28" s="19"/>
      <c r="E28" s="20">
        <v>32358217</v>
      </c>
      <c r="F28" s="21">
        <v>26320127</v>
      </c>
      <c r="G28" s="21">
        <v>228970</v>
      </c>
      <c r="H28" s="21">
        <v>1720000</v>
      </c>
      <c r="I28" s="21">
        <v>8788213</v>
      </c>
      <c r="J28" s="21">
        <v>10737183</v>
      </c>
      <c r="K28" s="21">
        <v>2217357</v>
      </c>
      <c r="L28" s="21">
        <v>5025491</v>
      </c>
      <c r="M28" s="21"/>
      <c r="N28" s="21">
        <v>7242848</v>
      </c>
      <c r="O28" s="21">
        <v>610888</v>
      </c>
      <c r="P28" s="21">
        <v>1357418</v>
      </c>
      <c r="Q28" s="21">
        <v>5687787</v>
      </c>
      <c r="R28" s="21">
        <v>7656093</v>
      </c>
      <c r="S28" s="21"/>
      <c r="T28" s="21"/>
      <c r="U28" s="21"/>
      <c r="V28" s="21"/>
      <c r="W28" s="21">
        <v>25636124</v>
      </c>
      <c r="X28" s="21">
        <v>16673684</v>
      </c>
      <c r="Y28" s="21">
        <v>8962440</v>
      </c>
      <c r="Z28" s="6">
        <v>53.75</v>
      </c>
      <c r="AA28" s="19">
        <v>26320127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28414490</v>
      </c>
      <c r="D32" s="25">
        <f>SUM(D28:D31)</f>
        <v>0</v>
      </c>
      <c r="E32" s="26">
        <f t="shared" si="5"/>
        <v>32358217</v>
      </c>
      <c r="F32" s="27">
        <f t="shared" si="5"/>
        <v>26320127</v>
      </c>
      <c r="G32" s="27">
        <f t="shared" si="5"/>
        <v>228970</v>
      </c>
      <c r="H32" s="27">
        <f t="shared" si="5"/>
        <v>1720000</v>
      </c>
      <c r="I32" s="27">
        <f t="shared" si="5"/>
        <v>8788213</v>
      </c>
      <c r="J32" s="27">
        <f t="shared" si="5"/>
        <v>10737183</v>
      </c>
      <c r="K32" s="27">
        <f t="shared" si="5"/>
        <v>2217357</v>
      </c>
      <c r="L32" s="27">
        <f t="shared" si="5"/>
        <v>5025491</v>
      </c>
      <c r="M32" s="27">
        <f t="shared" si="5"/>
        <v>0</v>
      </c>
      <c r="N32" s="27">
        <f t="shared" si="5"/>
        <v>7242848</v>
      </c>
      <c r="O32" s="27">
        <f t="shared" si="5"/>
        <v>610888</v>
      </c>
      <c r="P32" s="27">
        <f t="shared" si="5"/>
        <v>1357418</v>
      </c>
      <c r="Q32" s="27">
        <f t="shared" si="5"/>
        <v>5687787</v>
      </c>
      <c r="R32" s="27">
        <f t="shared" si="5"/>
        <v>7656093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25636124</v>
      </c>
      <c r="X32" s="27">
        <f t="shared" si="5"/>
        <v>16673684</v>
      </c>
      <c r="Y32" s="27">
        <f t="shared" si="5"/>
        <v>8962440</v>
      </c>
      <c r="Z32" s="13">
        <f>+IF(X32&lt;&gt;0,+(Y32/X32)*100,0)</f>
        <v>53.75200825444455</v>
      </c>
      <c r="AA32" s="31">
        <f>SUM(AA28:AA31)</f>
        <v>26320127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881528</v>
      </c>
      <c r="D35" s="19"/>
      <c r="E35" s="20">
        <v>37550000</v>
      </c>
      <c r="F35" s="21">
        <v>23230837</v>
      </c>
      <c r="G35" s="21"/>
      <c r="H35" s="21"/>
      <c r="I35" s="21"/>
      <c r="J35" s="21"/>
      <c r="K35" s="21"/>
      <c r="L35" s="21"/>
      <c r="M35" s="21"/>
      <c r="N35" s="21"/>
      <c r="O35" s="21"/>
      <c r="P35" s="21">
        <v>4500</v>
      </c>
      <c r="Q35" s="21">
        <v>37000</v>
      </c>
      <c r="R35" s="21">
        <v>41500</v>
      </c>
      <c r="S35" s="21"/>
      <c r="T35" s="21"/>
      <c r="U35" s="21"/>
      <c r="V35" s="21"/>
      <c r="W35" s="21">
        <v>41500</v>
      </c>
      <c r="X35" s="21">
        <v>18699583</v>
      </c>
      <c r="Y35" s="21">
        <v>-18658083</v>
      </c>
      <c r="Z35" s="6">
        <v>-99.78</v>
      </c>
      <c r="AA35" s="28">
        <v>23230837</v>
      </c>
    </row>
    <row r="36" spans="1:27" ht="13.5">
      <c r="A36" s="60" t="s">
        <v>62</v>
      </c>
      <c r="B36" s="10"/>
      <c r="C36" s="61">
        <f aca="true" t="shared" si="6" ref="C36:Y36">SUM(C32:C35)</f>
        <v>29296018</v>
      </c>
      <c r="D36" s="61">
        <f>SUM(D32:D35)</f>
        <v>0</v>
      </c>
      <c r="E36" s="62">
        <f t="shared" si="6"/>
        <v>69908217</v>
      </c>
      <c r="F36" s="63">
        <f t="shared" si="6"/>
        <v>49550964</v>
      </c>
      <c r="G36" s="63">
        <f t="shared" si="6"/>
        <v>228970</v>
      </c>
      <c r="H36" s="63">
        <f t="shared" si="6"/>
        <v>1720000</v>
      </c>
      <c r="I36" s="63">
        <f t="shared" si="6"/>
        <v>8788213</v>
      </c>
      <c r="J36" s="63">
        <f t="shared" si="6"/>
        <v>10737183</v>
      </c>
      <c r="K36" s="63">
        <f t="shared" si="6"/>
        <v>2217357</v>
      </c>
      <c r="L36" s="63">
        <f t="shared" si="6"/>
        <v>5025491</v>
      </c>
      <c r="M36" s="63">
        <f t="shared" si="6"/>
        <v>0</v>
      </c>
      <c r="N36" s="63">
        <f t="shared" si="6"/>
        <v>7242848</v>
      </c>
      <c r="O36" s="63">
        <f t="shared" si="6"/>
        <v>610888</v>
      </c>
      <c r="P36" s="63">
        <f t="shared" si="6"/>
        <v>1361918</v>
      </c>
      <c r="Q36" s="63">
        <f t="shared" si="6"/>
        <v>5724787</v>
      </c>
      <c r="R36" s="63">
        <f t="shared" si="6"/>
        <v>7697593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25677624</v>
      </c>
      <c r="X36" s="63">
        <f t="shared" si="6"/>
        <v>35373267</v>
      </c>
      <c r="Y36" s="63">
        <f t="shared" si="6"/>
        <v>-9695643</v>
      </c>
      <c r="Z36" s="64">
        <f>+IF(X36&lt;&gt;0,+(Y36/X36)*100,0)</f>
        <v>-27.409520867835024</v>
      </c>
      <c r="AA36" s="65">
        <f>SUM(AA32:AA35)</f>
        <v>49550964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823448</v>
      </c>
      <c r="D5" s="16">
        <f>SUM(D6:D8)</f>
        <v>0</v>
      </c>
      <c r="E5" s="17">
        <f t="shared" si="0"/>
        <v>2220000</v>
      </c>
      <c r="F5" s="18">
        <f t="shared" si="0"/>
        <v>1870000</v>
      </c>
      <c r="G5" s="18">
        <f t="shared" si="0"/>
        <v>0</v>
      </c>
      <c r="H5" s="18">
        <f t="shared" si="0"/>
        <v>741</v>
      </c>
      <c r="I5" s="18">
        <f t="shared" si="0"/>
        <v>0</v>
      </c>
      <c r="J5" s="18">
        <f t="shared" si="0"/>
        <v>741</v>
      </c>
      <c r="K5" s="18">
        <f t="shared" si="0"/>
        <v>741</v>
      </c>
      <c r="L5" s="18">
        <f t="shared" si="0"/>
        <v>0</v>
      </c>
      <c r="M5" s="18">
        <f t="shared" si="0"/>
        <v>0</v>
      </c>
      <c r="N5" s="18">
        <f t="shared" si="0"/>
        <v>741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1482</v>
      </c>
      <c r="X5" s="18">
        <f t="shared" si="0"/>
        <v>1402501</v>
      </c>
      <c r="Y5" s="18">
        <f t="shared" si="0"/>
        <v>-1401019</v>
      </c>
      <c r="Z5" s="4">
        <f>+IF(X5&lt;&gt;0,+(Y5/X5)*100,0)</f>
        <v>-99.894331626145</v>
      </c>
      <c r="AA5" s="16">
        <f>SUM(AA6:AA8)</f>
        <v>1870000</v>
      </c>
    </row>
    <row r="6" spans="1:27" ht="13.5">
      <c r="A6" s="5" t="s">
        <v>32</v>
      </c>
      <c r="B6" s="3"/>
      <c r="C6" s="19">
        <v>90728</v>
      </c>
      <c r="D6" s="19"/>
      <c r="E6" s="20">
        <v>250000</v>
      </c>
      <c r="F6" s="21">
        <v>900000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675000</v>
      </c>
      <c r="Y6" s="21">
        <v>-675000</v>
      </c>
      <c r="Z6" s="6">
        <v>-100</v>
      </c>
      <c r="AA6" s="28">
        <v>900000</v>
      </c>
    </row>
    <row r="7" spans="1:27" ht="13.5">
      <c r="A7" s="5" t="s">
        <v>33</v>
      </c>
      <c r="B7" s="3"/>
      <c r="C7" s="22">
        <v>719920</v>
      </c>
      <c r="D7" s="22"/>
      <c r="E7" s="23">
        <v>1840000</v>
      </c>
      <c r="F7" s="24">
        <v>840000</v>
      </c>
      <c r="G7" s="24"/>
      <c r="H7" s="24">
        <v>741</v>
      </c>
      <c r="I7" s="24"/>
      <c r="J7" s="24">
        <v>741</v>
      </c>
      <c r="K7" s="24">
        <v>741</v>
      </c>
      <c r="L7" s="24"/>
      <c r="M7" s="24"/>
      <c r="N7" s="24">
        <v>741</v>
      </c>
      <c r="O7" s="24"/>
      <c r="P7" s="24"/>
      <c r="Q7" s="24"/>
      <c r="R7" s="24"/>
      <c r="S7" s="24"/>
      <c r="T7" s="24"/>
      <c r="U7" s="24"/>
      <c r="V7" s="24"/>
      <c r="W7" s="24">
        <v>1482</v>
      </c>
      <c r="X7" s="24">
        <v>630000</v>
      </c>
      <c r="Y7" s="24">
        <v>-628518</v>
      </c>
      <c r="Z7" s="7">
        <v>-99.76</v>
      </c>
      <c r="AA7" s="29">
        <v>840000</v>
      </c>
    </row>
    <row r="8" spans="1:27" ht="13.5">
      <c r="A8" s="5" t="s">
        <v>34</v>
      </c>
      <c r="B8" s="3"/>
      <c r="C8" s="19">
        <v>12800</v>
      </c>
      <c r="D8" s="19"/>
      <c r="E8" s="20">
        <v>130000</v>
      </c>
      <c r="F8" s="21">
        <v>130000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97501</v>
      </c>
      <c r="Y8" s="21">
        <v>-97501</v>
      </c>
      <c r="Z8" s="6">
        <v>-100</v>
      </c>
      <c r="AA8" s="28">
        <v>130000</v>
      </c>
    </row>
    <row r="9" spans="1:27" ht="13.5">
      <c r="A9" s="2" t="s">
        <v>35</v>
      </c>
      <c r="B9" s="3"/>
      <c r="C9" s="16">
        <f aca="true" t="shared" si="1" ref="C9:Y9">SUM(C10:C14)</f>
        <v>60248</v>
      </c>
      <c r="D9" s="16">
        <f>SUM(D10:D14)</f>
        <v>0</v>
      </c>
      <c r="E9" s="17">
        <f t="shared" si="1"/>
        <v>50000</v>
      </c>
      <c r="F9" s="18">
        <f t="shared" si="1"/>
        <v>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74998</v>
      </c>
      <c r="Y9" s="18">
        <f t="shared" si="1"/>
        <v>-74998</v>
      </c>
      <c r="Z9" s="4">
        <f>+IF(X9&lt;&gt;0,+(Y9/X9)*100,0)</f>
        <v>-100</v>
      </c>
      <c r="AA9" s="30">
        <f>SUM(AA10:AA14)</f>
        <v>100000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60248</v>
      </c>
      <c r="D12" s="19"/>
      <c r="E12" s="20">
        <v>50000</v>
      </c>
      <c r="F12" s="21">
        <v>100000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74998</v>
      </c>
      <c r="Y12" s="21">
        <v>-74998</v>
      </c>
      <c r="Z12" s="6">
        <v>-100</v>
      </c>
      <c r="AA12" s="28">
        <v>100000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67708</v>
      </c>
      <c r="D15" s="16">
        <f>SUM(D16:D18)</f>
        <v>0</v>
      </c>
      <c r="E15" s="17">
        <f t="shared" si="2"/>
        <v>350000</v>
      </c>
      <c r="F15" s="18">
        <f t="shared" si="2"/>
        <v>850000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13171</v>
      </c>
      <c r="P15" s="18">
        <f t="shared" si="2"/>
        <v>0</v>
      </c>
      <c r="Q15" s="18">
        <f t="shared" si="2"/>
        <v>0</v>
      </c>
      <c r="R15" s="18">
        <f t="shared" si="2"/>
        <v>13171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13171</v>
      </c>
      <c r="X15" s="18">
        <f t="shared" si="2"/>
        <v>637498</v>
      </c>
      <c r="Y15" s="18">
        <f t="shared" si="2"/>
        <v>-624327</v>
      </c>
      <c r="Z15" s="4">
        <f>+IF(X15&lt;&gt;0,+(Y15/X15)*100,0)</f>
        <v>-97.93395430260173</v>
      </c>
      <c r="AA15" s="30">
        <f>SUM(AA16:AA18)</f>
        <v>850000</v>
      </c>
    </row>
    <row r="16" spans="1:27" ht="13.5">
      <c r="A16" s="5" t="s">
        <v>42</v>
      </c>
      <c r="B16" s="3"/>
      <c r="C16" s="19">
        <v>65980</v>
      </c>
      <c r="D16" s="19"/>
      <c r="E16" s="20">
        <v>200000</v>
      </c>
      <c r="F16" s="21">
        <v>700000</v>
      </c>
      <c r="G16" s="21"/>
      <c r="H16" s="21"/>
      <c r="I16" s="21"/>
      <c r="J16" s="21"/>
      <c r="K16" s="21"/>
      <c r="L16" s="21"/>
      <c r="M16" s="21"/>
      <c r="N16" s="21"/>
      <c r="O16" s="21">
        <v>13171</v>
      </c>
      <c r="P16" s="21"/>
      <c r="Q16" s="21"/>
      <c r="R16" s="21">
        <v>13171</v>
      </c>
      <c r="S16" s="21"/>
      <c r="T16" s="21"/>
      <c r="U16" s="21"/>
      <c r="V16" s="21"/>
      <c r="W16" s="21">
        <v>13171</v>
      </c>
      <c r="X16" s="21">
        <v>524998</v>
      </c>
      <c r="Y16" s="21">
        <v>-511827</v>
      </c>
      <c r="Z16" s="6">
        <v>-97.49</v>
      </c>
      <c r="AA16" s="28">
        <v>700000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>
        <v>1728</v>
      </c>
      <c r="D18" s="19"/>
      <c r="E18" s="20">
        <v>150000</v>
      </c>
      <c r="F18" s="21">
        <v>150000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112500</v>
      </c>
      <c r="Y18" s="21">
        <v>-112500</v>
      </c>
      <c r="Z18" s="6">
        <v>-100</v>
      </c>
      <c r="AA18" s="28">
        <v>150000</v>
      </c>
    </row>
    <row r="19" spans="1:27" ht="13.5">
      <c r="A19" s="2" t="s">
        <v>45</v>
      </c>
      <c r="B19" s="8"/>
      <c r="C19" s="16">
        <f aca="true" t="shared" si="3" ref="C19:Y19">SUM(C20:C23)</f>
        <v>75773232</v>
      </c>
      <c r="D19" s="16">
        <f>SUM(D20:D23)</f>
        <v>0</v>
      </c>
      <c r="E19" s="17">
        <f t="shared" si="3"/>
        <v>365236000</v>
      </c>
      <c r="F19" s="18">
        <f t="shared" si="3"/>
        <v>230479912</v>
      </c>
      <c r="G19" s="18">
        <f t="shared" si="3"/>
        <v>0</v>
      </c>
      <c r="H19" s="18">
        <f t="shared" si="3"/>
        <v>1621301</v>
      </c>
      <c r="I19" s="18">
        <f t="shared" si="3"/>
        <v>47747866</v>
      </c>
      <c r="J19" s="18">
        <f t="shared" si="3"/>
        <v>49369167</v>
      </c>
      <c r="K19" s="18">
        <f t="shared" si="3"/>
        <v>1621301</v>
      </c>
      <c r="L19" s="18">
        <f t="shared" si="3"/>
        <v>0</v>
      </c>
      <c r="M19" s="18">
        <f t="shared" si="3"/>
        <v>0</v>
      </c>
      <c r="N19" s="18">
        <f t="shared" si="3"/>
        <v>1621301</v>
      </c>
      <c r="O19" s="18">
        <f t="shared" si="3"/>
        <v>1191289</v>
      </c>
      <c r="P19" s="18">
        <f t="shared" si="3"/>
        <v>0</v>
      </c>
      <c r="Q19" s="18">
        <f t="shared" si="3"/>
        <v>0</v>
      </c>
      <c r="R19" s="18">
        <f t="shared" si="3"/>
        <v>1191289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52181757</v>
      </c>
      <c r="X19" s="18">
        <f t="shared" si="3"/>
        <v>172859935</v>
      </c>
      <c r="Y19" s="18">
        <f t="shared" si="3"/>
        <v>-120678178</v>
      </c>
      <c r="Z19" s="4">
        <f>+IF(X19&lt;&gt;0,+(Y19/X19)*100,0)</f>
        <v>-69.81269430652047</v>
      </c>
      <c r="AA19" s="30">
        <f>SUM(AA20:AA23)</f>
        <v>230479912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74449990</v>
      </c>
      <c r="D21" s="19"/>
      <c r="E21" s="20">
        <v>365236000</v>
      </c>
      <c r="F21" s="21">
        <v>150516304</v>
      </c>
      <c r="G21" s="21"/>
      <c r="H21" s="21">
        <v>1621301</v>
      </c>
      <c r="I21" s="21">
        <v>47747866</v>
      </c>
      <c r="J21" s="21">
        <v>49369167</v>
      </c>
      <c r="K21" s="21">
        <v>1621301</v>
      </c>
      <c r="L21" s="21"/>
      <c r="M21" s="21"/>
      <c r="N21" s="21">
        <v>1621301</v>
      </c>
      <c r="O21" s="21">
        <v>1191289</v>
      </c>
      <c r="P21" s="21"/>
      <c r="Q21" s="21"/>
      <c r="R21" s="21">
        <v>1191289</v>
      </c>
      <c r="S21" s="21"/>
      <c r="T21" s="21"/>
      <c r="U21" s="21"/>
      <c r="V21" s="21"/>
      <c r="W21" s="21">
        <v>52181757</v>
      </c>
      <c r="X21" s="21">
        <v>112887229</v>
      </c>
      <c r="Y21" s="21">
        <v>-60705472</v>
      </c>
      <c r="Z21" s="6">
        <v>-53.78</v>
      </c>
      <c r="AA21" s="28">
        <v>150516304</v>
      </c>
    </row>
    <row r="22" spans="1:27" ht="13.5">
      <c r="A22" s="5" t="s">
        <v>48</v>
      </c>
      <c r="B22" s="3"/>
      <c r="C22" s="22">
        <v>1323242</v>
      </c>
      <c r="D22" s="22"/>
      <c r="E22" s="23"/>
      <c r="F22" s="24">
        <v>73213608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54910206</v>
      </c>
      <c r="Y22" s="24">
        <v>-54910206</v>
      </c>
      <c r="Z22" s="7">
        <v>-100</v>
      </c>
      <c r="AA22" s="29">
        <v>73213608</v>
      </c>
    </row>
    <row r="23" spans="1:27" ht="13.5">
      <c r="A23" s="5" t="s">
        <v>49</v>
      </c>
      <c r="B23" s="3"/>
      <c r="C23" s="19"/>
      <c r="D23" s="19"/>
      <c r="E23" s="20"/>
      <c r="F23" s="21">
        <v>6750000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5062500</v>
      </c>
      <c r="Y23" s="21">
        <v>-5062500</v>
      </c>
      <c r="Z23" s="6">
        <v>-100</v>
      </c>
      <c r="AA23" s="28">
        <v>6750000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76724636</v>
      </c>
      <c r="D25" s="50">
        <f>+D5+D9+D15+D19+D24</f>
        <v>0</v>
      </c>
      <c r="E25" s="51">
        <f t="shared" si="4"/>
        <v>367856000</v>
      </c>
      <c r="F25" s="52">
        <f t="shared" si="4"/>
        <v>233299912</v>
      </c>
      <c r="G25" s="52">
        <f t="shared" si="4"/>
        <v>0</v>
      </c>
      <c r="H25" s="52">
        <f t="shared" si="4"/>
        <v>1622042</v>
      </c>
      <c r="I25" s="52">
        <f t="shared" si="4"/>
        <v>47747866</v>
      </c>
      <c r="J25" s="52">
        <f t="shared" si="4"/>
        <v>49369908</v>
      </c>
      <c r="K25" s="52">
        <f t="shared" si="4"/>
        <v>1622042</v>
      </c>
      <c r="L25" s="52">
        <f t="shared" si="4"/>
        <v>0</v>
      </c>
      <c r="M25" s="52">
        <f t="shared" si="4"/>
        <v>0</v>
      </c>
      <c r="N25" s="52">
        <f t="shared" si="4"/>
        <v>1622042</v>
      </c>
      <c r="O25" s="52">
        <f t="shared" si="4"/>
        <v>1204460</v>
      </c>
      <c r="P25" s="52">
        <f t="shared" si="4"/>
        <v>0</v>
      </c>
      <c r="Q25" s="52">
        <f t="shared" si="4"/>
        <v>0</v>
      </c>
      <c r="R25" s="52">
        <f t="shared" si="4"/>
        <v>1204460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52196410</v>
      </c>
      <c r="X25" s="52">
        <f t="shared" si="4"/>
        <v>174974932</v>
      </c>
      <c r="Y25" s="52">
        <f t="shared" si="4"/>
        <v>-122778522</v>
      </c>
      <c r="Z25" s="53">
        <f>+IF(X25&lt;&gt;0,+(Y25/X25)*100,0)</f>
        <v>-70.16920686672992</v>
      </c>
      <c r="AA25" s="54">
        <f>+AA5+AA9+AA15+AA19+AA24</f>
        <v>233299912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82332501</v>
      </c>
      <c r="D28" s="19"/>
      <c r="E28" s="20">
        <v>365086000</v>
      </c>
      <c r="F28" s="21">
        <v>230479912</v>
      </c>
      <c r="G28" s="21"/>
      <c r="H28" s="21">
        <v>1105834</v>
      </c>
      <c r="I28" s="21">
        <v>24456372</v>
      </c>
      <c r="J28" s="21">
        <v>25562206</v>
      </c>
      <c r="K28" s="21">
        <v>1105834</v>
      </c>
      <c r="L28" s="21"/>
      <c r="M28" s="21"/>
      <c r="N28" s="21">
        <v>1105834</v>
      </c>
      <c r="O28" s="21">
        <v>1191289</v>
      </c>
      <c r="P28" s="21"/>
      <c r="Q28" s="21"/>
      <c r="R28" s="21">
        <v>1191289</v>
      </c>
      <c r="S28" s="21"/>
      <c r="T28" s="21"/>
      <c r="U28" s="21"/>
      <c r="V28" s="21"/>
      <c r="W28" s="21">
        <v>27859329</v>
      </c>
      <c r="X28" s="21">
        <v>172859935</v>
      </c>
      <c r="Y28" s="21">
        <v>-145000606</v>
      </c>
      <c r="Z28" s="6">
        <v>-83.88</v>
      </c>
      <c r="AA28" s="19">
        <v>230479912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82332501</v>
      </c>
      <c r="D32" s="25">
        <f>SUM(D28:D31)</f>
        <v>0</v>
      </c>
      <c r="E32" s="26">
        <f t="shared" si="5"/>
        <v>365086000</v>
      </c>
      <c r="F32" s="27">
        <f t="shared" si="5"/>
        <v>230479912</v>
      </c>
      <c r="G32" s="27">
        <f t="shared" si="5"/>
        <v>0</v>
      </c>
      <c r="H32" s="27">
        <f t="shared" si="5"/>
        <v>1105834</v>
      </c>
      <c r="I32" s="27">
        <f t="shared" si="5"/>
        <v>24456372</v>
      </c>
      <c r="J32" s="27">
        <f t="shared" si="5"/>
        <v>25562206</v>
      </c>
      <c r="K32" s="27">
        <f t="shared" si="5"/>
        <v>1105834</v>
      </c>
      <c r="L32" s="27">
        <f t="shared" si="5"/>
        <v>0</v>
      </c>
      <c r="M32" s="27">
        <f t="shared" si="5"/>
        <v>0</v>
      </c>
      <c r="N32" s="27">
        <f t="shared" si="5"/>
        <v>1105834</v>
      </c>
      <c r="O32" s="27">
        <f t="shared" si="5"/>
        <v>1191289</v>
      </c>
      <c r="P32" s="27">
        <f t="shared" si="5"/>
        <v>0</v>
      </c>
      <c r="Q32" s="27">
        <f t="shared" si="5"/>
        <v>0</v>
      </c>
      <c r="R32" s="27">
        <f t="shared" si="5"/>
        <v>1191289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27859329</v>
      </c>
      <c r="X32" s="27">
        <f t="shared" si="5"/>
        <v>172859935</v>
      </c>
      <c r="Y32" s="27">
        <f t="shared" si="5"/>
        <v>-145000606</v>
      </c>
      <c r="Z32" s="13">
        <f>+IF(X32&lt;&gt;0,+(Y32/X32)*100,0)</f>
        <v>-83.8832931413517</v>
      </c>
      <c r="AA32" s="31">
        <f>SUM(AA28:AA31)</f>
        <v>230479912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787426</v>
      </c>
      <c r="D35" s="19"/>
      <c r="E35" s="20">
        <v>1180000</v>
      </c>
      <c r="F35" s="21">
        <v>2820000</v>
      </c>
      <c r="G35" s="21"/>
      <c r="H35" s="21">
        <v>516208</v>
      </c>
      <c r="I35" s="21">
        <v>23291494</v>
      </c>
      <c r="J35" s="21">
        <v>23807702</v>
      </c>
      <c r="K35" s="21">
        <v>516208</v>
      </c>
      <c r="L35" s="21"/>
      <c r="M35" s="21"/>
      <c r="N35" s="21">
        <v>516208</v>
      </c>
      <c r="O35" s="21">
        <v>13171</v>
      </c>
      <c r="P35" s="21"/>
      <c r="Q35" s="21"/>
      <c r="R35" s="21">
        <v>13171</v>
      </c>
      <c r="S35" s="21"/>
      <c r="T35" s="21"/>
      <c r="U35" s="21"/>
      <c r="V35" s="21"/>
      <c r="W35" s="21">
        <v>24337081</v>
      </c>
      <c r="X35" s="21">
        <v>2114997</v>
      </c>
      <c r="Y35" s="21">
        <v>22222084</v>
      </c>
      <c r="Z35" s="6">
        <v>1050.69</v>
      </c>
      <c r="AA35" s="28">
        <v>2820000</v>
      </c>
    </row>
    <row r="36" spans="1:27" ht="13.5">
      <c r="A36" s="60" t="s">
        <v>62</v>
      </c>
      <c r="B36" s="10"/>
      <c r="C36" s="61">
        <f aca="true" t="shared" si="6" ref="C36:Y36">SUM(C32:C35)</f>
        <v>83119927</v>
      </c>
      <c r="D36" s="61">
        <f>SUM(D32:D35)</f>
        <v>0</v>
      </c>
      <c r="E36" s="62">
        <f t="shared" si="6"/>
        <v>366266000</v>
      </c>
      <c r="F36" s="63">
        <f t="shared" si="6"/>
        <v>233299912</v>
      </c>
      <c r="G36" s="63">
        <f t="shared" si="6"/>
        <v>0</v>
      </c>
      <c r="H36" s="63">
        <f t="shared" si="6"/>
        <v>1622042</v>
      </c>
      <c r="I36" s="63">
        <f t="shared" si="6"/>
        <v>47747866</v>
      </c>
      <c r="J36" s="63">
        <f t="shared" si="6"/>
        <v>49369908</v>
      </c>
      <c r="K36" s="63">
        <f t="shared" si="6"/>
        <v>1622042</v>
      </c>
      <c r="L36" s="63">
        <f t="shared" si="6"/>
        <v>0</v>
      </c>
      <c r="M36" s="63">
        <f t="shared" si="6"/>
        <v>0</v>
      </c>
      <c r="N36" s="63">
        <f t="shared" si="6"/>
        <v>1622042</v>
      </c>
      <c r="O36" s="63">
        <f t="shared" si="6"/>
        <v>1204460</v>
      </c>
      <c r="P36" s="63">
        <f t="shared" si="6"/>
        <v>0</v>
      </c>
      <c r="Q36" s="63">
        <f t="shared" si="6"/>
        <v>0</v>
      </c>
      <c r="R36" s="63">
        <f t="shared" si="6"/>
        <v>1204460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52196410</v>
      </c>
      <c r="X36" s="63">
        <f t="shared" si="6"/>
        <v>174974932</v>
      </c>
      <c r="Y36" s="63">
        <f t="shared" si="6"/>
        <v>-122778522</v>
      </c>
      <c r="Z36" s="64">
        <f>+IF(X36&lt;&gt;0,+(Y36/X36)*100,0)</f>
        <v>-70.16920686672992</v>
      </c>
      <c r="AA36" s="65">
        <f>SUM(AA32:AA35)</f>
        <v>233299912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-32528427</v>
      </c>
      <c r="D5" s="16">
        <f>SUM(D6:D8)</f>
        <v>0</v>
      </c>
      <c r="E5" s="17">
        <f t="shared" si="0"/>
        <v>142141000</v>
      </c>
      <c r="F5" s="18">
        <f t="shared" si="0"/>
        <v>71905967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66742499</v>
      </c>
      <c r="Y5" s="18">
        <f t="shared" si="0"/>
        <v>-66742499</v>
      </c>
      <c r="Z5" s="4">
        <f>+IF(X5&lt;&gt;0,+(Y5/X5)*100,0)</f>
        <v>-100</v>
      </c>
      <c r="AA5" s="16">
        <f>SUM(AA6:AA8)</f>
        <v>71905967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-32528427</v>
      </c>
      <c r="D7" s="22"/>
      <c r="E7" s="23">
        <v>142141000</v>
      </c>
      <c r="F7" s="24">
        <v>71905967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66742499</v>
      </c>
      <c r="Y7" s="24">
        <v>-66742499</v>
      </c>
      <c r="Z7" s="7">
        <v>-100</v>
      </c>
      <c r="AA7" s="29">
        <v>71905967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9954526</v>
      </c>
      <c r="D9" s="16">
        <f>SUM(D10:D14)</f>
        <v>0</v>
      </c>
      <c r="E9" s="17">
        <f t="shared" si="1"/>
        <v>0</v>
      </c>
      <c r="F9" s="18">
        <f t="shared" si="1"/>
        <v>6597160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416069</v>
      </c>
      <c r="L9" s="18">
        <f t="shared" si="1"/>
        <v>0</v>
      </c>
      <c r="M9" s="18">
        <f t="shared" si="1"/>
        <v>910973</v>
      </c>
      <c r="N9" s="18">
        <f t="shared" si="1"/>
        <v>1327042</v>
      </c>
      <c r="O9" s="18">
        <f t="shared" si="1"/>
        <v>0</v>
      </c>
      <c r="P9" s="18">
        <f t="shared" si="1"/>
        <v>898641</v>
      </c>
      <c r="Q9" s="18">
        <f t="shared" si="1"/>
        <v>493975</v>
      </c>
      <c r="R9" s="18">
        <f t="shared" si="1"/>
        <v>1392616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2719658</v>
      </c>
      <c r="X9" s="18">
        <f t="shared" si="1"/>
        <v>6698867</v>
      </c>
      <c r="Y9" s="18">
        <f t="shared" si="1"/>
        <v>-3979209</v>
      </c>
      <c r="Z9" s="4">
        <f>+IF(X9&lt;&gt;0,+(Y9/X9)*100,0)</f>
        <v>-59.4012241174515</v>
      </c>
      <c r="AA9" s="30">
        <f>SUM(AA10:AA14)</f>
        <v>6597160</v>
      </c>
    </row>
    <row r="10" spans="1:27" ht="13.5">
      <c r="A10" s="5" t="s">
        <v>36</v>
      </c>
      <c r="B10" s="3"/>
      <c r="C10" s="19">
        <v>9954526</v>
      </c>
      <c r="D10" s="19"/>
      <c r="E10" s="20"/>
      <c r="F10" s="21">
        <v>600000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1300003</v>
      </c>
      <c r="Y10" s="21">
        <v>-1300003</v>
      </c>
      <c r="Z10" s="6">
        <v>-100</v>
      </c>
      <c r="AA10" s="28">
        <v>600000</v>
      </c>
    </row>
    <row r="11" spans="1:27" ht="13.5">
      <c r="A11" s="5" t="s">
        <v>37</v>
      </c>
      <c r="B11" s="3"/>
      <c r="C11" s="19"/>
      <c r="D11" s="19"/>
      <c r="E11" s="20"/>
      <c r="F11" s="21">
        <v>5997160</v>
      </c>
      <c r="G11" s="21"/>
      <c r="H11" s="21"/>
      <c r="I11" s="21"/>
      <c r="J11" s="21"/>
      <c r="K11" s="21">
        <v>416069</v>
      </c>
      <c r="L11" s="21"/>
      <c r="M11" s="21">
        <v>910973</v>
      </c>
      <c r="N11" s="21">
        <v>1327042</v>
      </c>
      <c r="O11" s="21"/>
      <c r="P11" s="21">
        <v>898641</v>
      </c>
      <c r="Q11" s="21">
        <v>493975</v>
      </c>
      <c r="R11" s="21">
        <v>1392616</v>
      </c>
      <c r="S11" s="21"/>
      <c r="T11" s="21"/>
      <c r="U11" s="21"/>
      <c r="V11" s="21"/>
      <c r="W11" s="21">
        <v>2719658</v>
      </c>
      <c r="X11" s="21">
        <v>5398864</v>
      </c>
      <c r="Y11" s="21">
        <v>-2679206</v>
      </c>
      <c r="Z11" s="6">
        <v>-49.63</v>
      </c>
      <c r="AA11" s="28">
        <v>5997160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19852802</v>
      </c>
      <c r="D15" s="16">
        <f>SUM(D16:D18)</f>
        <v>0</v>
      </c>
      <c r="E15" s="17">
        <f t="shared" si="2"/>
        <v>0</v>
      </c>
      <c r="F15" s="18">
        <f t="shared" si="2"/>
        <v>37090329</v>
      </c>
      <c r="G15" s="18">
        <f t="shared" si="2"/>
        <v>0</v>
      </c>
      <c r="H15" s="18">
        <f t="shared" si="2"/>
        <v>2369841</v>
      </c>
      <c r="I15" s="18">
        <f t="shared" si="2"/>
        <v>0</v>
      </c>
      <c r="J15" s="18">
        <f t="shared" si="2"/>
        <v>2369841</v>
      </c>
      <c r="K15" s="18">
        <f t="shared" si="2"/>
        <v>4514084</v>
      </c>
      <c r="L15" s="18">
        <f t="shared" si="2"/>
        <v>5170745</v>
      </c>
      <c r="M15" s="18">
        <f t="shared" si="2"/>
        <v>6725433</v>
      </c>
      <c r="N15" s="18">
        <f t="shared" si="2"/>
        <v>16410262</v>
      </c>
      <c r="O15" s="18">
        <f t="shared" si="2"/>
        <v>0</v>
      </c>
      <c r="P15" s="18">
        <f t="shared" si="2"/>
        <v>0</v>
      </c>
      <c r="Q15" s="18">
        <f t="shared" si="2"/>
        <v>5404337</v>
      </c>
      <c r="R15" s="18">
        <f t="shared" si="2"/>
        <v>5404337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24184440</v>
      </c>
      <c r="X15" s="18">
        <f t="shared" si="2"/>
        <v>23155836</v>
      </c>
      <c r="Y15" s="18">
        <f t="shared" si="2"/>
        <v>1028604</v>
      </c>
      <c r="Z15" s="4">
        <f>+IF(X15&lt;&gt;0,+(Y15/X15)*100,0)</f>
        <v>4.4420939930650745</v>
      </c>
      <c r="AA15" s="30">
        <f>SUM(AA16:AA18)</f>
        <v>37090329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19852802</v>
      </c>
      <c r="D17" s="19"/>
      <c r="E17" s="20"/>
      <c r="F17" s="21">
        <v>37090329</v>
      </c>
      <c r="G17" s="21"/>
      <c r="H17" s="21">
        <v>2369841</v>
      </c>
      <c r="I17" s="21"/>
      <c r="J17" s="21">
        <v>2369841</v>
      </c>
      <c r="K17" s="21">
        <v>4514084</v>
      </c>
      <c r="L17" s="21">
        <v>5170745</v>
      </c>
      <c r="M17" s="21">
        <v>6725433</v>
      </c>
      <c r="N17" s="21">
        <v>16410262</v>
      </c>
      <c r="O17" s="21"/>
      <c r="P17" s="21"/>
      <c r="Q17" s="21">
        <v>5404337</v>
      </c>
      <c r="R17" s="21">
        <v>5404337</v>
      </c>
      <c r="S17" s="21"/>
      <c r="T17" s="21"/>
      <c r="U17" s="21"/>
      <c r="V17" s="21"/>
      <c r="W17" s="21">
        <v>24184440</v>
      </c>
      <c r="X17" s="21">
        <v>23155836</v>
      </c>
      <c r="Y17" s="21">
        <v>1028604</v>
      </c>
      <c r="Z17" s="6">
        <v>4.44</v>
      </c>
      <c r="AA17" s="28">
        <v>37090329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160379648</v>
      </c>
      <c r="D19" s="16">
        <f>SUM(D20:D23)</f>
        <v>0</v>
      </c>
      <c r="E19" s="17">
        <f t="shared" si="3"/>
        <v>57500000</v>
      </c>
      <c r="F19" s="18">
        <f t="shared" si="3"/>
        <v>253470108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10223688</v>
      </c>
      <c r="L19" s="18">
        <f t="shared" si="3"/>
        <v>10603511</v>
      </c>
      <c r="M19" s="18">
        <f t="shared" si="3"/>
        <v>17151949</v>
      </c>
      <c r="N19" s="18">
        <f t="shared" si="3"/>
        <v>37979148</v>
      </c>
      <c r="O19" s="18">
        <f t="shared" si="3"/>
        <v>5842373</v>
      </c>
      <c r="P19" s="18">
        <f t="shared" si="3"/>
        <v>9790055</v>
      </c>
      <c r="Q19" s="18">
        <f t="shared" si="3"/>
        <v>21097911</v>
      </c>
      <c r="R19" s="18">
        <f t="shared" si="3"/>
        <v>36730339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74709487</v>
      </c>
      <c r="X19" s="18">
        <f t="shared" si="3"/>
        <v>173331873</v>
      </c>
      <c r="Y19" s="18">
        <f t="shared" si="3"/>
        <v>-98622386</v>
      </c>
      <c r="Z19" s="4">
        <f>+IF(X19&lt;&gt;0,+(Y19/X19)*100,0)</f>
        <v>-56.89800975034753</v>
      </c>
      <c r="AA19" s="30">
        <f>SUM(AA20:AA23)</f>
        <v>253470108</v>
      </c>
    </row>
    <row r="20" spans="1:27" ht="13.5">
      <c r="A20" s="5" t="s">
        <v>46</v>
      </c>
      <c r="B20" s="3"/>
      <c r="C20" s="19">
        <v>18490454</v>
      </c>
      <c r="D20" s="19"/>
      <c r="E20" s="20">
        <v>25500000</v>
      </c>
      <c r="F20" s="21">
        <v>23162546</v>
      </c>
      <c r="G20" s="21"/>
      <c r="H20" s="21"/>
      <c r="I20" s="21"/>
      <c r="J20" s="21"/>
      <c r="K20" s="21">
        <v>161100</v>
      </c>
      <c r="L20" s="21">
        <v>988640</v>
      </c>
      <c r="M20" s="21">
        <v>138304</v>
      </c>
      <c r="N20" s="21">
        <v>1288044</v>
      </c>
      <c r="O20" s="21"/>
      <c r="P20" s="21"/>
      <c r="Q20" s="21">
        <v>1082233</v>
      </c>
      <c r="R20" s="21">
        <v>1082233</v>
      </c>
      <c r="S20" s="21"/>
      <c r="T20" s="21"/>
      <c r="U20" s="21"/>
      <c r="V20" s="21"/>
      <c r="W20" s="21">
        <v>2370277</v>
      </c>
      <c r="X20" s="21">
        <v>5272505</v>
      </c>
      <c r="Y20" s="21">
        <v>-2902228</v>
      </c>
      <c r="Z20" s="6">
        <v>-55.04</v>
      </c>
      <c r="AA20" s="28">
        <v>23162546</v>
      </c>
    </row>
    <row r="21" spans="1:27" ht="13.5">
      <c r="A21" s="5" t="s">
        <v>47</v>
      </c>
      <c r="B21" s="3"/>
      <c r="C21" s="19">
        <v>113262882</v>
      </c>
      <c r="D21" s="19"/>
      <c r="E21" s="20">
        <v>32000000</v>
      </c>
      <c r="F21" s="21">
        <v>169553859</v>
      </c>
      <c r="G21" s="21"/>
      <c r="H21" s="21"/>
      <c r="I21" s="21"/>
      <c r="J21" s="21"/>
      <c r="K21" s="21">
        <v>2280281</v>
      </c>
      <c r="L21" s="21">
        <v>5956274</v>
      </c>
      <c r="M21" s="21">
        <v>5756178</v>
      </c>
      <c r="N21" s="21">
        <v>13992733</v>
      </c>
      <c r="O21" s="21">
        <v>3546978</v>
      </c>
      <c r="P21" s="21">
        <v>7917176</v>
      </c>
      <c r="Q21" s="21">
        <v>9831841</v>
      </c>
      <c r="R21" s="21">
        <v>21295995</v>
      </c>
      <c r="S21" s="21"/>
      <c r="T21" s="21"/>
      <c r="U21" s="21"/>
      <c r="V21" s="21"/>
      <c r="W21" s="21">
        <v>35288728</v>
      </c>
      <c r="X21" s="21">
        <v>125957887</v>
      </c>
      <c r="Y21" s="21">
        <v>-90669159</v>
      </c>
      <c r="Z21" s="6">
        <v>-71.98</v>
      </c>
      <c r="AA21" s="28">
        <v>169553859</v>
      </c>
    </row>
    <row r="22" spans="1:27" ht="13.5">
      <c r="A22" s="5" t="s">
        <v>48</v>
      </c>
      <c r="B22" s="3"/>
      <c r="C22" s="22">
        <v>28626312</v>
      </c>
      <c r="D22" s="22"/>
      <c r="E22" s="23"/>
      <c r="F22" s="24">
        <v>60753703</v>
      </c>
      <c r="G22" s="24"/>
      <c r="H22" s="24"/>
      <c r="I22" s="24"/>
      <c r="J22" s="24"/>
      <c r="K22" s="24">
        <v>7782307</v>
      </c>
      <c r="L22" s="24">
        <v>3658597</v>
      </c>
      <c r="M22" s="24">
        <v>11257467</v>
      </c>
      <c r="N22" s="24">
        <v>22698371</v>
      </c>
      <c r="O22" s="24">
        <v>2295395</v>
      </c>
      <c r="P22" s="24">
        <v>1872879</v>
      </c>
      <c r="Q22" s="24">
        <v>10183837</v>
      </c>
      <c r="R22" s="24">
        <v>14352111</v>
      </c>
      <c r="S22" s="24"/>
      <c r="T22" s="24"/>
      <c r="U22" s="24"/>
      <c r="V22" s="24"/>
      <c r="W22" s="24">
        <v>37050482</v>
      </c>
      <c r="X22" s="24">
        <v>42101481</v>
      </c>
      <c r="Y22" s="24">
        <v>-5050999</v>
      </c>
      <c r="Z22" s="7">
        <v>-12</v>
      </c>
      <c r="AA22" s="29">
        <v>60753703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157658549</v>
      </c>
      <c r="D25" s="50">
        <f>+D5+D9+D15+D19+D24</f>
        <v>0</v>
      </c>
      <c r="E25" s="51">
        <f t="shared" si="4"/>
        <v>199641000</v>
      </c>
      <c r="F25" s="52">
        <f t="shared" si="4"/>
        <v>369063564</v>
      </c>
      <c r="G25" s="52">
        <f t="shared" si="4"/>
        <v>0</v>
      </c>
      <c r="H25" s="52">
        <f t="shared" si="4"/>
        <v>2369841</v>
      </c>
      <c r="I25" s="52">
        <f t="shared" si="4"/>
        <v>0</v>
      </c>
      <c r="J25" s="52">
        <f t="shared" si="4"/>
        <v>2369841</v>
      </c>
      <c r="K25" s="52">
        <f t="shared" si="4"/>
        <v>15153841</v>
      </c>
      <c r="L25" s="52">
        <f t="shared" si="4"/>
        <v>15774256</v>
      </c>
      <c r="M25" s="52">
        <f t="shared" si="4"/>
        <v>24788355</v>
      </c>
      <c r="N25" s="52">
        <f t="shared" si="4"/>
        <v>55716452</v>
      </c>
      <c r="O25" s="52">
        <f t="shared" si="4"/>
        <v>5842373</v>
      </c>
      <c r="P25" s="52">
        <f t="shared" si="4"/>
        <v>10688696</v>
      </c>
      <c r="Q25" s="52">
        <f t="shared" si="4"/>
        <v>26996223</v>
      </c>
      <c r="R25" s="52">
        <f t="shared" si="4"/>
        <v>43527292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101613585</v>
      </c>
      <c r="X25" s="52">
        <f t="shared" si="4"/>
        <v>269929075</v>
      </c>
      <c r="Y25" s="52">
        <f t="shared" si="4"/>
        <v>-168315490</v>
      </c>
      <c r="Z25" s="53">
        <f>+IF(X25&lt;&gt;0,+(Y25/X25)*100,0)</f>
        <v>-62.3554502233596</v>
      </c>
      <c r="AA25" s="54">
        <f>+AA5+AA9+AA15+AA19+AA24</f>
        <v>369063564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91552688</v>
      </c>
      <c r="D28" s="19"/>
      <c r="E28" s="20"/>
      <c r="F28" s="21">
        <v>165641103</v>
      </c>
      <c r="G28" s="21"/>
      <c r="H28" s="21">
        <v>2369841</v>
      </c>
      <c r="I28" s="21"/>
      <c r="J28" s="21">
        <v>2369841</v>
      </c>
      <c r="K28" s="21">
        <v>11430766</v>
      </c>
      <c r="L28" s="21">
        <v>8532177</v>
      </c>
      <c r="M28" s="21">
        <v>15068162</v>
      </c>
      <c r="N28" s="21">
        <v>35031105</v>
      </c>
      <c r="O28" s="21">
        <v>2509650</v>
      </c>
      <c r="P28" s="21">
        <v>28450994</v>
      </c>
      <c r="Q28" s="21">
        <v>20723104</v>
      </c>
      <c r="R28" s="21">
        <v>51683748</v>
      </c>
      <c r="S28" s="21"/>
      <c r="T28" s="21"/>
      <c r="U28" s="21"/>
      <c r="V28" s="21"/>
      <c r="W28" s="21">
        <v>89084694</v>
      </c>
      <c r="X28" s="21">
        <v>104057933</v>
      </c>
      <c r="Y28" s="21">
        <v>-14973239</v>
      </c>
      <c r="Z28" s="6">
        <v>-14.39</v>
      </c>
      <c r="AA28" s="19">
        <v>165641103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91552688</v>
      </c>
      <c r="D32" s="25">
        <f>SUM(D28:D31)</f>
        <v>0</v>
      </c>
      <c r="E32" s="26">
        <f t="shared" si="5"/>
        <v>0</v>
      </c>
      <c r="F32" s="27">
        <f t="shared" si="5"/>
        <v>165641103</v>
      </c>
      <c r="G32" s="27">
        <f t="shared" si="5"/>
        <v>0</v>
      </c>
      <c r="H32" s="27">
        <f t="shared" si="5"/>
        <v>2369841</v>
      </c>
      <c r="I32" s="27">
        <f t="shared" si="5"/>
        <v>0</v>
      </c>
      <c r="J32" s="27">
        <f t="shared" si="5"/>
        <v>2369841</v>
      </c>
      <c r="K32" s="27">
        <f t="shared" si="5"/>
        <v>11430766</v>
      </c>
      <c r="L32" s="27">
        <f t="shared" si="5"/>
        <v>8532177</v>
      </c>
      <c r="M32" s="27">
        <f t="shared" si="5"/>
        <v>15068162</v>
      </c>
      <c r="N32" s="27">
        <f t="shared" si="5"/>
        <v>35031105</v>
      </c>
      <c r="O32" s="27">
        <f t="shared" si="5"/>
        <v>2509650</v>
      </c>
      <c r="P32" s="27">
        <f t="shared" si="5"/>
        <v>28450994</v>
      </c>
      <c r="Q32" s="27">
        <f t="shared" si="5"/>
        <v>20723104</v>
      </c>
      <c r="R32" s="27">
        <f t="shared" si="5"/>
        <v>51683748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89084694</v>
      </c>
      <c r="X32" s="27">
        <f t="shared" si="5"/>
        <v>104057933</v>
      </c>
      <c r="Y32" s="27">
        <f t="shared" si="5"/>
        <v>-14973239</v>
      </c>
      <c r="Z32" s="13">
        <f>+IF(X32&lt;&gt;0,+(Y32/X32)*100,0)</f>
        <v>-14.389329643901345</v>
      </c>
      <c r="AA32" s="31">
        <f>SUM(AA28:AA31)</f>
        <v>165641103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1261150</v>
      </c>
      <c r="D35" s="19"/>
      <c r="E35" s="20"/>
      <c r="F35" s="21"/>
      <c r="G35" s="21"/>
      <c r="H35" s="21"/>
      <c r="I35" s="21"/>
      <c r="J35" s="21"/>
      <c r="K35" s="21">
        <v>412980</v>
      </c>
      <c r="L35" s="21">
        <v>1234990</v>
      </c>
      <c r="M35" s="21">
        <v>556368</v>
      </c>
      <c r="N35" s="21">
        <v>2204338</v>
      </c>
      <c r="O35" s="21"/>
      <c r="P35" s="21">
        <v>-2204338</v>
      </c>
      <c r="Q35" s="21"/>
      <c r="R35" s="21">
        <v>-2204338</v>
      </c>
      <c r="S35" s="21"/>
      <c r="T35" s="21"/>
      <c r="U35" s="21"/>
      <c r="V35" s="21"/>
      <c r="W35" s="21"/>
      <c r="X35" s="21">
        <v>-2522602</v>
      </c>
      <c r="Y35" s="21">
        <v>2522602</v>
      </c>
      <c r="Z35" s="6">
        <v>-100</v>
      </c>
      <c r="AA35" s="28"/>
    </row>
    <row r="36" spans="1:27" ht="13.5">
      <c r="A36" s="60" t="s">
        <v>62</v>
      </c>
      <c r="B36" s="10"/>
      <c r="C36" s="61">
        <f aca="true" t="shared" si="6" ref="C36:Y36">SUM(C32:C35)</f>
        <v>92813838</v>
      </c>
      <c r="D36" s="61">
        <f>SUM(D32:D35)</f>
        <v>0</v>
      </c>
      <c r="E36" s="62">
        <f t="shared" si="6"/>
        <v>0</v>
      </c>
      <c r="F36" s="63">
        <f t="shared" si="6"/>
        <v>165641103</v>
      </c>
      <c r="G36" s="63">
        <f t="shared" si="6"/>
        <v>0</v>
      </c>
      <c r="H36" s="63">
        <f t="shared" si="6"/>
        <v>2369841</v>
      </c>
      <c r="I36" s="63">
        <f t="shared" si="6"/>
        <v>0</v>
      </c>
      <c r="J36" s="63">
        <f t="shared" si="6"/>
        <v>2369841</v>
      </c>
      <c r="K36" s="63">
        <f t="shared" si="6"/>
        <v>11843746</v>
      </c>
      <c r="L36" s="63">
        <f t="shared" si="6"/>
        <v>9767167</v>
      </c>
      <c r="M36" s="63">
        <f t="shared" si="6"/>
        <v>15624530</v>
      </c>
      <c r="N36" s="63">
        <f t="shared" si="6"/>
        <v>37235443</v>
      </c>
      <c r="O36" s="63">
        <f t="shared" si="6"/>
        <v>2509650</v>
      </c>
      <c r="P36" s="63">
        <f t="shared" si="6"/>
        <v>26246656</v>
      </c>
      <c r="Q36" s="63">
        <f t="shared" si="6"/>
        <v>20723104</v>
      </c>
      <c r="R36" s="63">
        <f t="shared" si="6"/>
        <v>49479410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89084694</v>
      </c>
      <c r="X36" s="63">
        <f t="shared" si="6"/>
        <v>101535331</v>
      </c>
      <c r="Y36" s="63">
        <f t="shared" si="6"/>
        <v>-12450637</v>
      </c>
      <c r="Z36" s="64">
        <f>+IF(X36&lt;&gt;0,+(Y36/X36)*100,0)</f>
        <v>-12.262369046691738</v>
      </c>
      <c r="AA36" s="65">
        <f>SUM(AA32:AA35)</f>
        <v>165641103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4343983</v>
      </c>
      <c r="D5" s="16">
        <f>SUM(D6:D8)</f>
        <v>0</v>
      </c>
      <c r="E5" s="17">
        <f t="shared" si="0"/>
        <v>19000000</v>
      </c>
      <c r="F5" s="18">
        <f t="shared" si="0"/>
        <v>10000000</v>
      </c>
      <c r="G5" s="18">
        <f t="shared" si="0"/>
        <v>0</v>
      </c>
      <c r="H5" s="18">
        <f t="shared" si="0"/>
        <v>0</v>
      </c>
      <c r="I5" s="18">
        <f t="shared" si="0"/>
        <v>20959</v>
      </c>
      <c r="J5" s="18">
        <f t="shared" si="0"/>
        <v>20959</v>
      </c>
      <c r="K5" s="18">
        <f t="shared" si="0"/>
        <v>19500</v>
      </c>
      <c r="L5" s="18">
        <f t="shared" si="0"/>
        <v>13153</v>
      </c>
      <c r="M5" s="18">
        <f t="shared" si="0"/>
        <v>4295</v>
      </c>
      <c r="N5" s="18">
        <f t="shared" si="0"/>
        <v>36948</v>
      </c>
      <c r="O5" s="18">
        <f t="shared" si="0"/>
        <v>56420</v>
      </c>
      <c r="P5" s="18">
        <f t="shared" si="0"/>
        <v>221805</v>
      </c>
      <c r="Q5" s="18">
        <f t="shared" si="0"/>
        <v>3550106</v>
      </c>
      <c r="R5" s="18">
        <f t="shared" si="0"/>
        <v>3828331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3886238</v>
      </c>
      <c r="X5" s="18">
        <f t="shared" si="0"/>
        <v>8261360</v>
      </c>
      <c r="Y5" s="18">
        <f t="shared" si="0"/>
        <v>-4375122</v>
      </c>
      <c r="Z5" s="4">
        <f>+IF(X5&lt;&gt;0,+(Y5/X5)*100,0)</f>
        <v>-52.95885907405076</v>
      </c>
      <c r="AA5" s="16">
        <f>SUM(AA6:AA8)</f>
        <v>10000000</v>
      </c>
    </row>
    <row r="6" spans="1:27" ht="13.5">
      <c r="A6" s="5" t="s">
        <v>32</v>
      </c>
      <c r="B6" s="3"/>
      <c r="C6" s="19">
        <v>3992469</v>
      </c>
      <c r="D6" s="19"/>
      <c r="E6" s="20">
        <v>11000000</v>
      </c>
      <c r="F6" s="21">
        <v>2000000</v>
      </c>
      <c r="G6" s="21"/>
      <c r="H6" s="21"/>
      <c r="I6" s="21">
        <v>20959</v>
      </c>
      <c r="J6" s="21">
        <v>20959</v>
      </c>
      <c r="K6" s="21">
        <v>19500</v>
      </c>
      <c r="L6" s="21">
        <v>13153</v>
      </c>
      <c r="M6" s="21">
        <v>4295</v>
      </c>
      <c r="N6" s="21">
        <v>36948</v>
      </c>
      <c r="O6" s="21">
        <v>56420</v>
      </c>
      <c r="P6" s="21">
        <v>221805</v>
      </c>
      <c r="Q6" s="21">
        <v>18249</v>
      </c>
      <c r="R6" s="21">
        <v>296474</v>
      </c>
      <c r="S6" s="21"/>
      <c r="T6" s="21"/>
      <c r="U6" s="21"/>
      <c r="V6" s="21"/>
      <c r="W6" s="21">
        <v>354381</v>
      </c>
      <c r="X6" s="21">
        <v>2261357</v>
      </c>
      <c r="Y6" s="21">
        <v>-1906976</v>
      </c>
      <c r="Z6" s="6">
        <v>-84.33</v>
      </c>
      <c r="AA6" s="28">
        <v>2000000</v>
      </c>
    </row>
    <row r="7" spans="1:27" ht="13.5">
      <c r="A7" s="5" t="s">
        <v>33</v>
      </c>
      <c r="B7" s="3"/>
      <c r="C7" s="22">
        <v>351514</v>
      </c>
      <c r="D7" s="22"/>
      <c r="E7" s="23">
        <v>8000000</v>
      </c>
      <c r="F7" s="24">
        <v>8000000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>
        <v>3531857</v>
      </c>
      <c r="R7" s="24">
        <v>3531857</v>
      </c>
      <c r="S7" s="24"/>
      <c r="T7" s="24"/>
      <c r="U7" s="24"/>
      <c r="V7" s="24"/>
      <c r="W7" s="24">
        <v>3531857</v>
      </c>
      <c r="X7" s="24">
        <v>6000003</v>
      </c>
      <c r="Y7" s="24">
        <v>-2468146</v>
      </c>
      <c r="Z7" s="7">
        <v>-41.14</v>
      </c>
      <c r="AA7" s="29">
        <v>8000000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2790825</v>
      </c>
      <c r="D9" s="16">
        <f>SUM(D10:D14)</f>
        <v>0</v>
      </c>
      <c r="E9" s="17">
        <f t="shared" si="1"/>
        <v>15000000</v>
      </c>
      <c r="F9" s="18">
        <f t="shared" si="1"/>
        <v>14424177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3429248</v>
      </c>
      <c r="R9" s="18">
        <f t="shared" si="1"/>
        <v>3429248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3429248</v>
      </c>
      <c r="X9" s="18">
        <f t="shared" si="1"/>
        <v>11019672</v>
      </c>
      <c r="Y9" s="18">
        <f t="shared" si="1"/>
        <v>-7590424</v>
      </c>
      <c r="Z9" s="4">
        <f>+IF(X9&lt;&gt;0,+(Y9/X9)*100,0)</f>
        <v>-68.88067085844297</v>
      </c>
      <c r="AA9" s="30">
        <f>SUM(AA10:AA14)</f>
        <v>14424177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2790825</v>
      </c>
      <c r="D11" s="19"/>
      <c r="E11" s="20">
        <v>15000000</v>
      </c>
      <c r="F11" s="21">
        <v>14424177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>
        <v>3429248</v>
      </c>
      <c r="R11" s="21">
        <v>3429248</v>
      </c>
      <c r="S11" s="21"/>
      <c r="T11" s="21"/>
      <c r="U11" s="21"/>
      <c r="V11" s="21"/>
      <c r="W11" s="21">
        <v>3429248</v>
      </c>
      <c r="X11" s="21">
        <v>11019672</v>
      </c>
      <c r="Y11" s="21">
        <v>-7590424</v>
      </c>
      <c r="Z11" s="6">
        <v>-68.88</v>
      </c>
      <c r="AA11" s="28">
        <v>14424177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20513976</v>
      </c>
      <c r="D15" s="16">
        <f>SUM(D16:D18)</f>
        <v>0</v>
      </c>
      <c r="E15" s="17">
        <f t="shared" si="2"/>
        <v>46412077</v>
      </c>
      <c r="F15" s="18">
        <f t="shared" si="2"/>
        <v>48012077</v>
      </c>
      <c r="G15" s="18">
        <f t="shared" si="2"/>
        <v>0</v>
      </c>
      <c r="H15" s="18">
        <f t="shared" si="2"/>
        <v>1133339</v>
      </c>
      <c r="I15" s="18">
        <f t="shared" si="2"/>
        <v>1199729</v>
      </c>
      <c r="J15" s="18">
        <f t="shared" si="2"/>
        <v>2333068</v>
      </c>
      <c r="K15" s="18">
        <f t="shared" si="2"/>
        <v>0</v>
      </c>
      <c r="L15" s="18">
        <f t="shared" si="2"/>
        <v>0</v>
      </c>
      <c r="M15" s="18">
        <f t="shared" si="2"/>
        <v>5606675</v>
      </c>
      <c r="N15" s="18">
        <f t="shared" si="2"/>
        <v>5606675</v>
      </c>
      <c r="O15" s="18">
        <f t="shared" si="2"/>
        <v>0</v>
      </c>
      <c r="P15" s="18">
        <f t="shared" si="2"/>
        <v>3764476</v>
      </c>
      <c r="Q15" s="18">
        <f t="shared" si="2"/>
        <v>3366439</v>
      </c>
      <c r="R15" s="18">
        <f t="shared" si="2"/>
        <v>7130915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15070658</v>
      </c>
      <c r="X15" s="18">
        <f t="shared" si="2"/>
        <v>35449057</v>
      </c>
      <c r="Y15" s="18">
        <f t="shared" si="2"/>
        <v>-20378399</v>
      </c>
      <c r="Z15" s="4">
        <f>+IF(X15&lt;&gt;0,+(Y15/X15)*100,0)</f>
        <v>-57.48643468851654</v>
      </c>
      <c r="AA15" s="30">
        <f>SUM(AA16:AA18)</f>
        <v>48012077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20513976</v>
      </c>
      <c r="D17" s="19"/>
      <c r="E17" s="20">
        <v>46412077</v>
      </c>
      <c r="F17" s="21">
        <v>48012077</v>
      </c>
      <c r="G17" s="21"/>
      <c r="H17" s="21">
        <v>1133339</v>
      </c>
      <c r="I17" s="21">
        <v>1199729</v>
      </c>
      <c r="J17" s="21">
        <v>2333068</v>
      </c>
      <c r="K17" s="21"/>
      <c r="L17" s="21"/>
      <c r="M17" s="21">
        <v>5606675</v>
      </c>
      <c r="N17" s="21">
        <v>5606675</v>
      </c>
      <c r="O17" s="21"/>
      <c r="P17" s="21">
        <v>3764476</v>
      </c>
      <c r="Q17" s="21">
        <v>3366439</v>
      </c>
      <c r="R17" s="21">
        <v>7130915</v>
      </c>
      <c r="S17" s="21"/>
      <c r="T17" s="21"/>
      <c r="U17" s="21"/>
      <c r="V17" s="21"/>
      <c r="W17" s="21">
        <v>15070658</v>
      </c>
      <c r="X17" s="21">
        <v>35449057</v>
      </c>
      <c r="Y17" s="21">
        <v>-20378399</v>
      </c>
      <c r="Z17" s="6">
        <v>-57.49</v>
      </c>
      <c r="AA17" s="28">
        <v>48012077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123208619</v>
      </c>
      <c r="D19" s="16">
        <f>SUM(D20:D23)</f>
        <v>0</v>
      </c>
      <c r="E19" s="17">
        <f t="shared" si="3"/>
        <v>72092939</v>
      </c>
      <c r="F19" s="18">
        <f t="shared" si="3"/>
        <v>112739527</v>
      </c>
      <c r="G19" s="18">
        <f t="shared" si="3"/>
        <v>0</v>
      </c>
      <c r="H19" s="18">
        <f t="shared" si="3"/>
        <v>1092112</v>
      </c>
      <c r="I19" s="18">
        <f t="shared" si="3"/>
        <v>9243107</v>
      </c>
      <c r="J19" s="18">
        <f t="shared" si="3"/>
        <v>10335219</v>
      </c>
      <c r="K19" s="18">
        <f t="shared" si="3"/>
        <v>10638071</v>
      </c>
      <c r="L19" s="18">
        <f t="shared" si="3"/>
        <v>456877</v>
      </c>
      <c r="M19" s="18">
        <f t="shared" si="3"/>
        <v>19326520</v>
      </c>
      <c r="N19" s="18">
        <f t="shared" si="3"/>
        <v>30421468</v>
      </c>
      <c r="O19" s="18">
        <f t="shared" si="3"/>
        <v>2838714</v>
      </c>
      <c r="P19" s="18">
        <f t="shared" si="3"/>
        <v>2140909</v>
      </c>
      <c r="Q19" s="18">
        <f t="shared" si="3"/>
        <v>3427944</v>
      </c>
      <c r="R19" s="18">
        <f t="shared" si="3"/>
        <v>8407567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49164254</v>
      </c>
      <c r="X19" s="18">
        <f t="shared" si="3"/>
        <v>69303331</v>
      </c>
      <c r="Y19" s="18">
        <f t="shared" si="3"/>
        <v>-20139077</v>
      </c>
      <c r="Z19" s="4">
        <f>+IF(X19&lt;&gt;0,+(Y19/X19)*100,0)</f>
        <v>-29.059320395436693</v>
      </c>
      <c r="AA19" s="30">
        <f>SUM(AA20:AA23)</f>
        <v>112739527</v>
      </c>
    </row>
    <row r="20" spans="1:27" ht="13.5">
      <c r="A20" s="5" t="s">
        <v>46</v>
      </c>
      <c r="B20" s="3"/>
      <c r="C20" s="19">
        <v>24063655</v>
      </c>
      <c r="D20" s="19"/>
      <c r="E20" s="20">
        <v>16313627</v>
      </c>
      <c r="F20" s="21">
        <v>27951522</v>
      </c>
      <c r="G20" s="21"/>
      <c r="H20" s="21">
        <v>359640</v>
      </c>
      <c r="I20" s="21"/>
      <c r="J20" s="21">
        <v>359640</v>
      </c>
      <c r="K20" s="21"/>
      <c r="L20" s="21">
        <v>456877</v>
      </c>
      <c r="M20" s="21">
        <v>6363905</v>
      </c>
      <c r="N20" s="21">
        <v>6820782</v>
      </c>
      <c r="O20" s="21"/>
      <c r="P20" s="21">
        <v>54000</v>
      </c>
      <c r="Q20" s="21">
        <v>1362954</v>
      </c>
      <c r="R20" s="21">
        <v>1416954</v>
      </c>
      <c r="S20" s="21"/>
      <c r="T20" s="21"/>
      <c r="U20" s="21"/>
      <c r="V20" s="21"/>
      <c r="W20" s="21">
        <v>8597376</v>
      </c>
      <c r="X20" s="21">
        <v>16552879</v>
      </c>
      <c r="Y20" s="21">
        <v>-7955503</v>
      </c>
      <c r="Z20" s="6">
        <v>-48.06</v>
      </c>
      <c r="AA20" s="28">
        <v>27951522</v>
      </c>
    </row>
    <row r="21" spans="1:27" ht="13.5">
      <c r="A21" s="5" t="s">
        <v>47</v>
      </c>
      <c r="B21" s="3"/>
      <c r="C21" s="19">
        <v>75040738</v>
      </c>
      <c r="D21" s="19"/>
      <c r="E21" s="20">
        <v>44411368</v>
      </c>
      <c r="F21" s="21">
        <v>56072776</v>
      </c>
      <c r="G21" s="21"/>
      <c r="H21" s="21">
        <v>732472</v>
      </c>
      <c r="I21" s="21">
        <v>8983104</v>
      </c>
      <c r="J21" s="21">
        <v>9715576</v>
      </c>
      <c r="K21" s="21">
        <v>10489681</v>
      </c>
      <c r="L21" s="21"/>
      <c r="M21" s="21">
        <v>12334375</v>
      </c>
      <c r="N21" s="21">
        <v>22824056</v>
      </c>
      <c r="O21" s="21"/>
      <c r="P21" s="21">
        <v>2086909</v>
      </c>
      <c r="Q21" s="21">
        <v>2064990</v>
      </c>
      <c r="R21" s="21">
        <v>4151899</v>
      </c>
      <c r="S21" s="21"/>
      <c r="T21" s="21"/>
      <c r="U21" s="21"/>
      <c r="V21" s="21"/>
      <c r="W21" s="21">
        <v>36691531</v>
      </c>
      <c r="X21" s="21">
        <v>38335581</v>
      </c>
      <c r="Y21" s="21">
        <v>-1644050</v>
      </c>
      <c r="Z21" s="6">
        <v>-4.29</v>
      </c>
      <c r="AA21" s="28">
        <v>56072776</v>
      </c>
    </row>
    <row r="22" spans="1:27" ht="13.5">
      <c r="A22" s="5" t="s">
        <v>48</v>
      </c>
      <c r="B22" s="3"/>
      <c r="C22" s="22">
        <v>24104226</v>
      </c>
      <c r="D22" s="22"/>
      <c r="E22" s="23">
        <v>8367944</v>
      </c>
      <c r="F22" s="24">
        <v>28715229</v>
      </c>
      <c r="G22" s="24"/>
      <c r="H22" s="24"/>
      <c r="I22" s="24">
        <v>260003</v>
      </c>
      <c r="J22" s="24">
        <v>260003</v>
      </c>
      <c r="K22" s="24">
        <v>148390</v>
      </c>
      <c r="L22" s="24"/>
      <c r="M22" s="24">
        <v>628240</v>
      </c>
      <c r="N22" s="24">
        <v>776630</v>
      </c>
      <c r="O22" s="24">
        <v>2838714</v>
      </c>
      <c r="P22" s="24"/>
      <c r="Q22" s="24"/>
      <c r="R22" s="24">
        <v>2838714</v>
      </c>
      <c r="S22" s="24"/>
      <c r="T22" s="24"/>
      <c r="U22" s="24"/>
      <c r="V22" s="24"/>
      <c r="W22" s="24">
        <v>3875347</v>
      </c>
      <c r="X22" s="24">
        <v>14414871</v>
      </c>
      <c r="Y22" s="24">
        <v>-10539524</v>
      </c>
      <c r="Z22" s="7">
        <v>-73.12</v>
      </c>
      <c r="AA22" s="29">
        <v>28715229</v>
      </c>
    </row>
    <row r="23" spans="1:27" ht="13.5">
      <c r="A23" s="5" t="s">
        <v>49</v>
      </c>
      <c r="B23" s="3"/>
      <c r="C23" s="19"/>
      <c r="D23" s="19"/>
      <c r="E23" s="20">
        <v>3000000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11609533</v>
      </c>
      <c r="F24" s="18">
        <v>4198768</v>
      </c>
      <c r="G24" s="18"/>
      <c r="H24" s="18"/>
      <c r="I24" s="18"/>
      <c r="J24" s="18"/>
      <c r="K24" s="18">
        <v>2614606</v>
      </c>
      <c r="L24" s="18"/>
      <c r="M24" s="18">
        <v>211329</v>
      </c>
      <c r="N24" s="18">
        <v>2825935</v>
      </c>
      <c r="O24" s="18"/>
      <c r="P24" s="18"/>
      <c r="Q24" s="18"/>
      <c r="R24" s="18"/>
      <c r="S24" s="18"/>
      <c r="T24" s="18"/>
      <c r="U24" s="18"/>
      <c r="V24" s="18"/>
      <c r="W24" s="18">
        <v>2825935</v>
      </c>
      <c r="X24" s="18">
        <v>5742843</v>
      </c>
      <c r="Y24" s="18">
        <v>-2916908</v>
      </c>
      <c r="Z24" s="4">
        <v>-50.79</v>
      </c>
      <c r="AA24" s="30">
        <v>4198768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150857403</v>
      </c>
      <c r="D25" s="50">
        <f>+D5+D9+D15+D19+D24</f>
        <v>0</v>
      </c>
      <c r="E25" s="51">
        <f t="shared" si="4"/>
        <v>164114549</v>
      </c>
      <c r="F25" s="52">
        <f t="shared" si="4"/>
        <v>189374549</v>
      </c>
      <c r="G25" s="52">
        <f t="shared" si="4"/>
        <v>0</v>
      </c>
      <c r="H25" s="52">
        <f t="shared" si="4"/>
        <v>2225451</v>
      </c>
      <c r="I25" s="52">
        <f t="shared" si="4"/>
        <v>10463795</v>
      </c>
      <c r="J25" s="52">
        <f t="shared" si="4"/>
        <v>12689246</v>
      </c>
      <c r="K25" s="52">
        <f t="shared" si="4"/>
        <v>13272177</v>
      </c>
      <c r="L25" s="52">
        <f t="shared" si="4"/>
        <v>470030</v>
      </c>
      <c r="M25" s="52">
        <f t="shared" si="4"/>
        <v>25148819</v>
      </c>
      <c r="N25" s="52">
        <f t="shared" si="4"/>
        <v>38891026</v>
      </c>
      <c r="O25" s="52">
        <f t="shared" si="4"/>
        <v>2895134</v>
      </c>
      <c r="P25" s="52">
        <f t="shared" si="4"/>
        <v>6127190</v>
      </c>
      <c r="Q25" s="52">
        <f t="shared" si="4"/>
        <v>13773737</v>
      </c>
      <c r="R25" s="52">
        <f t="shared" si="4"/>
        <v>22796061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74376333</v>
      </c>
      <c r="X25" s="52">
        <f t="shared" si="4"/>
        <v>129776263</v>
      </c>
      <c r="Y25" s="52">
        <f t="shared" si="4"/>
        <v>-55399930</v>
      </c>
      <c r="Z25" s="53">
        <f>+IF(X25&lt;&gt;0,+(Y25/X25)*100,0)</f>
        <v>-42.68880049350782</v>
      </c>
      <c r="AA25" s="54">
        <f>+AA5+AA9+AA15+AA19+AA24</f>
        <v>189374549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149642699</v>
      </c>
      <c r="D28" s="19"/>
      <c r="E28" s="20">
        <v>143114549</v>
      </c>
      <c r="F28" s="21">
        <v>178374549</v>
      </c>
      <c r="G28" s="21"/>
      <c r="H28" s="21">
        <v>2225451</v>
      </c>
      <c r="I28" s="21">
        <v>10442836</v>
      </c>
      <c r="J28" s="21">
        <v>12668287</v>
      </c>
      <c r="K28" s="21">
        <v>13252677</v>
      </c>
      <c r="L28" s="21">
        <v>456877</v>
      </c>
      <c r="M28" s="21">
        <v>25144524</v>
      </c>
      <c r="N28" s="21">
        <v>38854078</v>
      </c>
      <c r="O28" s="21">
        <v>2838714</v>
      </c>
      <c r="P28" s="21">
        <v>5905385</v>
      </c>
      <c r="Q28" s="21">
        <v>10223631</v>
      </c>
      <c r="R28" s="21">
        <v>18967730</v>
      </c>
      <c r="S28" s="21"/>
      <c r="T28" s="21"/>
      <c r="U28" s="21"/>
      <c r="V28" s="21"/>
      <c r="W28" s="21">
        <v>70490095</v>
      </c>
      <c r="X28" s="21">
        <v>120389906</v>
      </c>
      <c r="Y28" s="21">
        <v>-49899811</v>
      </c>
      <c r="Z28" s="6">
        <v>-41.45</v>
      </c>
      <c r="AA28" s="19">
        <v>178374549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149642699</v>
      </c>
      <c r="D32" s="25">
        <f>SUM(D28:D31)</f>
        <v>0</v>
      </c>
      <c r="E32" s="26">
        <f t="shared" si="5"/>
        <v>143114549</v>
      </c>
      <c r="F32" s="27">
        <f t="shared" si="5"/>
        <v>178374549</v>
      </c>
      <c r="G32" s="27">
        <f t="shared" si="5"/>
        <v>0</v>
      </c>
      <c r="H32" s="27">
        <f t="shared" si="5"/>
        <v>2225451</v>
      </c>
      <c r="I32" s="27">
        <f t="shared" si="5"/>
        <v>10442836</v>
      </c>
      <c r="J32" s="27">
        <f t="shared" si="5"/>
        <v>12668287</v>
      </c>
      <c r="K32" s="27">
        <f t="shared" si="5"/>
        <v>13252677</v>
      </c>
      <c r="L32" s="27">
        <f t="shared" si="5"/>
        <v>456877</v>
      </c>
      <c r="M32" s="27">
        <f t="shared" si="5"/>
        <v>25144524</v>
      </c>
      <c r="N32" s="27">
        <f t="shared" si="5"/>
        <v>38854078</v>
      </c>
      <c r="O32" s="27">
        <f t="shared" si="5"/>
        <v>2838714</v>
      </c>
      <c r="P32" s="27">
        <f t="shared" si="5"/>
        <v>5905385</v>
      </c>
      <c r="Q32" s="27">
        <f t="shared" si="5"/>
        <v>10223631</v>
      </c>
      <c r="R32" s="27">
        <f t="shared" si="5"/>
        <v>18967730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70490095</v>
      </c>
      <c r="X32" s="27">
        <f t="shared" si="5"/>
        <v>120389906</v>
      </c>
      <c r="Y32" s="27">
        <f t="shared" si="5"/>
        <v>-49899811</v>
      </c>
      <c r="Z32" s="13">
        <f>+IF(X32&lt;&gt;0,+(Y32/X32)*100,0)</f>
        <v>-41.44850067413459</v>
      </c>
      <c r="AA32" s="31">
        <f>SUM(AA28:AA31)</f>
        <v>178374549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1214704</v>
      </c>
      <c r="D35" s="19"/>
      <c r="E35" s="20">
        <v>21000000</v>
      </c>
      <c r="F35" s="21">
        <v>11000000</v>
      </c>
      <c r="G35" s="21"/>
      <c r="H35" s="21"/>
      <c r="I35" s="21">
        <v>20959</v>
      </c>
      <c r="J35" s="21">
        <v>20959</v>
      </c>
      <c r="K35" s="21">
        <v>19500</v>
      </c>
      <c r="L35" s="21">
        <v>13153</v>
      </c>
      <c r="M35" s="21">
        <v>4295</v>
      </c>
      <c r="N35" s="21">
        <v>36948</v>
      </c>
      <c r="O35" s="21">
        <v>56420</v>
      </c>
      <c r="P35" s="21">
        <v>221805</v>
      </c>
      <c r="Q35" s="21">
        <v>3550106</v>
      </c>
      <c r="R35" s="21">
        <v>3828331</v>
      </c>
      <c r="S35" s="21"/>
      <c r="T35" s="21"/>
      <c r="U35" s="21"/>
      <c r="V35" s="21"/>
      <c r="W35" s="21">
        <v>3886238</v>
      </c>
      <c r="X35" s="21">
        <v>9386357</v>
      </c>
      <c r="Y35" s="21">
        <v>-5500119</v>
      </c>
      <c r="Z35" s="6">
        <v>-58.6</v>
      </c>
      <c r="AA35" s="28">
        <v>11000000</v>
      </c>
    </row>
    <row r="36" spans="1:27" ht="13.5">
      <c r="A36" s="60" t="s">
        <v>62</v>
      </c>
      <c r="B36" s="10"/>
      <c r="C36" s="61">
        <f aca="true" t="shared" si="6" ref="C36:Y36">SUM(C32:C35)</f>
        <v>150857403</v>
      </c>
      <c r="D36" s="61">
        <f>SUM(D32:D35)</f>
        <v>0</v>
      </c>
      <c r="E36" s="62">
        <f t="shared" si="6"/>
        <v>164114549</v>
      </c>
      <c r="F36" s="63">
        <f t="shared" si="6"/>
        <v>189374549</v>
      </c>
      <c r="G36" s="63">
        <f t="shared" si="6"/>
        <v>0</v>
      </c>
      <c r="H36" s="63">
        <f t="shared" si="6"/>
        <v>2225451</v>
      </c>
      <c r="I36" s="63">
        <f t="shared" si="6"/>
        <v>10463795</v>
      </c>
      <c r="J36" s="63">
        <f t="shared" si="6"/>
        <v>12689246</v>
      </c>
      <c r="K36" s="63">
        <f t="shared" si="6"/>
        <v>13272177</v>
      </c>
      <c r="L36" s="63">
        <f t="shared" si="6"/>
        <v>470030</v>
      </c>
      <c r="M36" s="63">
        <f t="shared" si="6"/>
        <v>25148819</v>
      </c>
      <c r="N36" s="63">
        <f t="shared" si="6"/>
        <v>38891026</v>
      </c>
      <c r="O36" s="63">
        <f t="shared" si="6"/>
        <v>2895134</v>
      </c>
      <c r="P36" s="63">
        <f t="shared" si="6"/>
        <v>6127190</v>
      </c>
      <c r="Q36" s="63">
        <f t="shared" si="6"/>
        <v>13773737</v>
      </c>
      <c r="R36" s="63">
        <f t="shared" si="6"/>
        <v>22796061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74376333</v>
      </c>
      <c r="X36" s="63">
        <f t="shared" si="6"/>
        <v>129776263</v>
      </c>
      <c r="Y36" s="63">
        <f t="shared" si="6"/>
        <v>-55399930</v>
      </c>
      <c r="Z36" s="64">
        <f>+IF(X36&lt;&gt;0,+(Y36/X36)*100,0)</f>
        <v>-42.68880049350782</v>
      </c>
      <c r="AA36" s="65">
        <f>SUM(AA32:AA35)</f>
        <v>189374549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310501</v>
      </c>
      <c r="D5" s="16">
        <f>SUM(D6:D8)</f>
        <v>0</v>
      </c>
      <c r="E5" s="17">
        <f t="shared" si="0"/>
        <v>1711000</v>
      </c>
      <c r="F5" s="18">
        <f t="shared" si="0"/>
        <v>1491794</v>
      </c>
      <c r="G5" s="18">
        <f t="shared" si="0"/>
        <v>0</v>
      </c>
      <c r="H5" s="18">
        <f t="shared" si="0"/>
        <v>0</v>
      </c>
      <c r="I5" s="18">
        <f t="shared" si="0"/>
        <v>694540</v>
      </c>
      <c r="J5" s="18">
        <f t="shared" si="0"/>
        <v>694540</v>
      </c>
      <c r="K5" s="18">
        <f t="shared" si="0"/>
        <v>48683</v>
      </c>
      <c r="L5" s="18">
        <f t="shared" si="0"/>
        <v>0</v>
      </c>
      <c r="M5" s="18">
        <f t="shared" si="0"/>
        <v>88144</v>
      </c>
      <c r="N5" s="18">
        <f t="shared" si="0"/>
        <v>136827</v>
      </c>
      <c r="O5" s="18">
        <f t="shared" si="0"/>
        <v>68409</v>
      </c>
      <c r="P5" s="18">
        <f t="shared" si="0"/>
        <v>169686</v>
      </c>
      <c r="Q5" s="18">
        <f t="shared" si="0"/>
        <v>0</v>
      </c>
      <c r="R5" s="18">
        <f t="shared" si="0"/>
        <v>238095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1069462</v>
      </c>
      <c r="X5" s="18">
        <f t="shared" si="0"/>
        <v>1118835</v>
      </c>
      <c r="Y5" s="18">
        <f t="shared" si="0"/>
        <v>-49373</v>
      </c>
      <c r="Z5" s="4">
        <f>+IF(X5&lt;&gt;0,+(Y5/X5)*100,0)</f>
        <v>-4.41289376896504</v>
      </c>
      <c r="AA5" s="16">
        <f>SUM(AA6:AA8)</f>
        <v>1491794</v>
      </c>
    </row>
    <row r="6" spans="1:27" ht="13.5">
      <c r="A6" s="5" t="s">
        <v>32</v>
      </c>
      <c r="B6" s="3"/>
      <c r="C6" s="19"/>
      <c r="D6" s="19"/>
      <c r="E6" s="20">
        <v>31000</v>
      </c>
      <c r="F6" s="21">
        <v>4000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2997</v>
      </c>
      <c r="Y6" s="21">
        <v>-2997</v>
      </c>
      <c r="Z6" s="6">
        <v>-100</v>
      </c>
      <c r="AA6" s="28">
        <v>4000</v>
      </c>
    </row>
    <row r="7" spans="1:27" ht="13.5">
      <c r="A7" s="5" t="s">
        <v>33</v>
      </c>
      <c r="B7" s="3"/>
      <c r="C7" s="22">
        <v>310501</v>
      </c>
      <c r="D7" s="22"/>
      <c r="E7" s="23">
        <v>1680000</v>
      </c>
      <c r="F7" s="24">
        <v>1487794</v>
      </c>
      <c r="G7" s="24"/>
      <c r="H7" s="24"/>
      <c r="I7" s="24">
        <v>694540</v>
      </c>
      <c r="J7" s="24">
        <v>694540</v>
      </c>
      <c r="K7" s="24">
        <v>48683</v>
      </c>
      <c r="L7" s="24"/>
      <c r="M7" s="24">
        <v>88144</v>
      </c>
      <c r="N7" s="24">
        <v>136827</v>
      </c>
      <c r="O7" s="24">
        <v>68409</v>
      </c>
      <c r="P7" s="24">
        <v>169686</v>
      </c>
      <c r="Q7" s="24"/>
      <c r="R7" s="24">
        <v>238095</v>
      </c>
      <c r="S7" s="24"/>
      <c r="T7" s="24"/>
      <c r="U7" s="24"/>
      <c r="V7" s="24"/>
      <c r="W7" s="24">
        <v>1069462</v>
      </c>
      <c r="X7" s="24">
        <v>1115838</v>
      </c>
      <c r="Y7" s="24">
        <v>-46376</v>
      </c>
      <c r="Z7" s="7">
        <v>-4.16</v>
      </c>
      <c r="AA7" s="29">
        <v>1487794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132007</v>
      </c>
      <c r="D9" s="16">
        <f>SUM(D10:D14)</f>
        <v>0</v>
      </c>
      <c r="E9" s="17">
        <f t="shared" si="1"/>
        <v>0</v>
      </c>
      <c r="F9" s="18">
        <f t="shared" si="1"/>
        <v>5050000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6663</v>
      </c>
      <c r="N9" s="18">
        <f t="shared" si="1"/>
        <v>6663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6663</v>
      </c>
      <c r="X9" s="18">
        <f t="shared" si="1"/>
        <v>3787497</v>
      </c>
      <c r="Y9" s="18">
        <f t="shared" si="1"/>
        <v>-3780834</v>
      </c>
      <c r="Z9" s="4">
        <f>+IF(X9&lt;&gt;0,+(Y9/X9)*100,0)</f>
        <v>-99.82407906857748</v>
      </c>
      <c r="AA9" s="30">
        <f>SUM(AA10:AA14)</f>
        <v>5050000</v>
      </c>
    </row>
    <row r="10" spans="1:27" ht="13.5">
      <c r="A10" s="5" t="s">
        <v>36</v>
      </c>
      <c r="B10" s="3"/>
      <c r="C10" s="19">
        <v>132007</v>
      </c>
      <c r="D10" s="19"/>
      <c r="E10" s="20"/>
      <c r="F10" s="21">
        <v>5050000</v>
      </c>
      <c r="G10" s="21"/>
      <c r="H10" s="21"/>
      <c r="I10" s="21"/>
      <c r="J10" s="21"/>
      <c r="K10" s="21"/>
      <c r="L10" s="21"/>
      <c r="M10" s="21">
        <v>6663</v>
      </c>
      <c r="N10" s="21">
        <v>6663</v>
      </c>
      <c r="O10" s="21"/>
      <c r="P10" s="21"/>
      <c r="Q10" s="21"/>
      <c r="R10" s="21"/>
      <c r="S10" s="21"/>
      <c r="T10" s="21"/>
      <c r="U10" s="21"/>
      <c r="V10" s="21"/>
      <c r="W10" s="21">
        <v>6663</v>
      </c>
      <c r="X10" s="21">
        <v>3787497</v>
      </c>
      <c r="Y10" s="21">
        <v>-3780834</v>
      </c>
      <c r="Z10" s="6">
        <v>-99.82</v>
      </c>
      <c r="AA10" s="28">
        <v>5050000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3085394</v>
      </c>
      <c r="D15" s="16">
        <f>SUM(D16:D18)</f>
        <v>0</v>
      </c>
      <c r="E15" s="17">
        <f t="shared" si="2"/>
        <v>24810000</v>
      </c>
      <c r="F15" s="18">
        <f t="shared" si="2"/>
        <v>25403894</v>
      </c>
      <c r="G15" s="18">
        <f t="shared" si="2"/>
        <v>0</v>
      </c>
      <c r="H15" s="18">
        <f t="shared" si="2"/>
        <v>1608930</v>
      </c>
      <c r="I15" s="18">
        <f t="shared" si="2"/>
        <v>1283576</v>
      </c>
      <c r="J15" s="18">
        <f t="shared" si="2"/>
        <v>2892506</v>
      </c>
      <c r="K15" s="18">
        <f t="shared" si="2"/>
        <v>4112954</v>
      </c>
      <c r="L15" s="18">
        <f t="shared" si="2"/>
        <v>4888835</v>
      </c>
      <c r="M15" s="18">
        <f t="shared" si="2"/>
        <v>4270983</v>
      </c>
      <c r="N15" s="18">
        <f t="shared" si="2"/>
        <v>13272772</v>
      </c>
      <c r="O15" s="18">
        <f t="shared" si="2"/>
        <v>1962013</v>
      </c>
      <c r="P15" s="18">
        <f t="shared" si="2"/>
        <v>1811475</v>
      </c>
      <c r="Q15" s="18">
        <f t="shared" si="2"/>
        <v>362552</v>
      </c>
      <c r="R15" s="18">
        <f t="shared" si="2"/>
        <v>4136040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20301318</v>
      </c>
      <c r="X15" s="18">
        <f t="shared" si="2"/>
        <v>19052901</v>
      </c>
      <c r="Y15" s="18">
        <f t="shared" si="2"/>
        <v>1248417</v>
      </c>
      <c r="Z15" s="4">
        <f>+IF(X15&lt;&gt;0,+(Y15/X15)*100,0)</f>
        <v>6.552372260791152</v>
      </c>
      <c r="AA15" s="30">
        <f>SUM(AA16:AA18)</f>
        <v>25403894</v>
      </c>
    </row>
    <row r="16" spans="1:27" ht="13.5">
      <c r="A16" s="5" t="s">
        <v>42</v>
      </c>
      <c r="B16" s="3"/>
      <c r="C16" s="19">
        <v>3031473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53921</v>
      </c>
      <c r="D17" s="19"/>
      <c r="E17" s="20">
        <v>24810000</v>
      </c>
      <c r="F17" s="21">
        <v>25403894</v>
      </c>
      <c r="G17" s="21"/>
      <c r="H17" s="21">
        <v>1608930</v>
      </c>
      <c r="I17" s="21">
        <v>1283576</v>
      </c>
      <c r="J17" s="21">
        <v>2892506</v>
      </c>
      <c r="K17" s="21">
        <v>4112954</v>
      </c>
      <c r="L17" s="21">
        <v>4888835</v>
      </c>
      <c r="M17" s="21">
        <v>4270983</v>
      </c>
      <c r="N17" s="21">
        <v>13272772</v>
      </c>
      <c r="O17" s="21">
        <v>1962013</v>
      </c>
      <c r="P17" s="21">
        <v>1811475</v>
      </c>
      <c r="Q17" s="21">
        <v>362552</v>
      </c>
      <c r="R17" s="21">
        <v>4136040</v>
      </c>
      <c r="S17" s="21"/>
      <c r="T17" s="21"/>
      <c r="U17" s="21"/>
      <c r="V17" s="21"/>
      <c r="W17" s="21">
        <v>20301318</v>
      </c>
      <c r="X17" s="21">
        <v>19052901</v>
      </c>
      <c r="Y17" s="21">
        <v>1248417</v>
      </c>
      <c r="Z17" s="6">
        <v>6.55</v>
      </c>
      <c r="AA17" s="28">
        <v>25403894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43285444</v>
      </c>
      <c r="D19" s="16">
        <f>SUM(D20:D23)</f>
        <v>0</v>
      </c>
      <c r="E19" s="17">
        <f t="shared" si="3"/>
        <v>3707458</v>
      </c>
      <c r="F19" s="18">
        <f t="shared" si="3"/>
        <v>2247959</v>
      </c>
      <c r="G19" s="18">
        <f t="shared" si="3"/>
        <v>0</v>
      </c>
      <c r="H19" s="18">
        <f t="shared" si="3"/>
        <v>1828716</v>
      </c>
      <c r="I19" s="18">
        <f t="shared" si="3"/>
        <v>64137</v>
      </c>
      <c r="J19" s="18">
        <f t="shared" si="3"/>
        <v>1892853</v>
      </c>
      <c r="K19" s="18">
        <f t="shared" si="3"/>
        <v>667742</v>
      </c>
      <c r="L19" s="18">
        <f t="shared" si="3"/>
        <v>9500</v>
      </c>
      <c r="M19" s="18">
        <f t="shared" si="3"/>
        <v>420500</v>
      </c>
      <c r="N19" s="18">
        <f t="shared" si="3"/>
        <v>1097742</v>
      </c>
      <c r="O19" s="18">
        <f t="shared" si="3"/>
        <v>336463</v>
      </c>
      <c r="P19" s="18">
        <f t="shared" si="3"/>
        <v>0</v>
      </c>
      <c r="Q19" s="18">
        <f t="shared" si="3"/>
        <v>263857</v>
      </c>
      <c r="R19" s="18">
        <f t="shared" si="3"/>
        <v>600320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3590915</v>
      </c>
      <c r="X19" s="18">
        <f t="shared" si="3"/>
        <v>1685961</v>
      </c>
      <c r="Y19" s="18">
        <f t="shared" si="3"/>
        <v>1904954</v>
      </c>
      <c r="Z19" s="4">
        <f>+IF(X19&lt;&gt;0,+(Y19/X19)*100,0)</f>
        <v>112.98920912168194</v>
      </c>
      <c r="AA19" s="30">
        <f>SUM(AA20:AA23)</f>
        <v>2247959</v>
      </c>
    </row>
    <row r="20" spans="1:27" ht="13.5">
      <c r="A20" s="5" t="s">
        <v>46</v>
      </c>
      <c r="B20" s="3"/>
      <c r="C20" s="19">
        <v>1293741</v>
      </c>
      <c r="D20" s="19"/>
      <c r="E20" s="20">
        <v>1150000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21062463</v>
      </c>
      <c r="D21" s="19"/>
      <c r="E21" s="20">
        <v>1247958</v>
      </c>
      <c r="F21" s="21">
        <v>1247959</v>
      </c>
      <c r="G21" s="21"/>
      <c r="H21" s="21">
        <v>1085182</v>
      </c>
      <c r="I21" s="21"/>
      <c r="J21" s="21">
        <v>1085182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1085182</v>
      </c>
      <c r="X21" s="21">
        <v>935964</v>
      </c>
      <c r="Y21" s="21">
        <v>149218</v>
      </c>
      <c r="Z21" s="6">
        <v>15.94</v>
      </c>
      <c r="AA21" s="28">
        <v>1247959</v>
      </c>
    </row>
    <row r="22" spans="1:27" ht="13.5">
      <c r="A22" s="5" t="s">
        <v>48</v>
      </c>
      <c r="B22" s="3"/>
      <c r="C22" s="22">
        <v>20929240</v>
      </c>
      <c r="D22" s="22"/>
      <c r="E22" s="23">
        <v>1309500</v>
      </c>
      <c r="F22" s="24">
        <v>1000000</v>
      </c>
      <c r="G22" s="24"/>
      <c r="H22" s="24">
        <v>743534</v>
      </c>
      <c r="I22" s="24">
        <v>64137</v>
      </c>
      <c r="J22" s="24">
        <v>807671</v>
      </c>
      <c r="K22" s="24">
        <v>667742</v>
      </c>
      <c r="L22" s="24">
        <v>9500</v>
      </c>
      <c r="M22" s="24">
        <v>420500</v>
      </c>
      <c r="N22" s="24">
        <v>1097742</v>
      </c>
      <c r="O22" s="24">
        <v>336463</v>
      </c>
      <c r="P22" s="24"/>
      <c r="Q22" s="24">
        <v>263857</v>
      </c>
      <c r="R22" s="24">
        <v>600320</v>
      </c>
      <c r="S22" s="24"/>
      <c r="T22" s="24"/>
      <c r="U22" s="24"/>
      <c r="V22" s="24"/>
      <c r="W22" s="24">
        <v>2505733</v>
      </c>
      <c r="X22" s="24">
        <v>749997</v>
      </c>
      <c r="Y22" s="24">
        <v>1755736</v>
      </c>
      <c r="Z22" s="7">
        <v>234.1</v>
      </c>
      <c r="AA22" s="29">
        <v>1000000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46813346</v>
      </c>
      <c r="D25" s="50">
        <f>+D5+D9+D15+D19+D24</f>
        <v>0</v>
      </c>
      <c r="E25" s="51">
        <f t="shared" si="4"/>
        <v>30228458</v>
      </c>
      <c r="F25" s="52">
        <f t="shared" si="4"/>
        <v>34193647</v>
      </c>
      <c r="G25" s="52">
        <f t="shared" si="4"/>
        <v>0</v>
      </c>
      <c r="H25" s="52">
        <f t="shared" si="4"/>
        <v>3437646</v>
      </c>
      <c r="I25" s="52">
        <f t="shared" si="4"/>
        <v>2042253</v>
      </c>
      <c r="J25" s="52">
        <f t="shared" si="4"/>
        <v>5479899</v>
      </c>
      <c r="K25" s="52">
        <f t="shared" si="4"/>
        <v>4829379</v>
      </c>
      <c r="L25" s="52">
        <f t="shared" si="4"/>
        <v>4898335</v>
      </c>
      <c r="M25" s="52">
        <f t="shared" si="4"/>
        <v>4786290</v>
      </c>
      <c r="N25" s="52">
        <f t="shared" si="4"/>
        <v>14514004</v>
      </c>
      <c r="O25" s="52">
        <f t="shared" si="4"/>
        <v>2366885</v>
      </c>
      <c r="P25" s="52">
        <f t="shared" si="4"/>
        <v>1981161</v>
      </c>
      <c r="Q25" s="52">
        <f t="shared" si="4"/>
        <v>626409</v>
      </c>
      <c r="R25" s="52">
        <f t="shared" si="4"/>
        <v>4974455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24968358</v>
      </c>
      <c r="X25" s="52">
        <f t="shared" si="4"/>
        <v>25645194</v>
      </c>
      <c r="Y25" s="52">
        <f t="shared" si="4"/>
        <v>-676836</v>
      </c>
      <c r="Z25" s="53">
        <f>+IF(X25&lt;&gt;0,+(Y25/X25)*100,0)</f>
        <v>-2.6392313507162397</v>
      </c>
      <c r="AA25" s="54">
        <f>+AA5+AA9+AA15+AA19+AA24</f>
        <v>34193647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36852347</v>
      </c>
      <c r="D28" s="19"/>
      <c r="E28" s="20">
        <v>28117958</v>
      </c>
      <c r="F28" s="21">
        <v>29099647</v>
      </c>
      <c r="G28" s="21"/>
      <c r="H28" s="21">
        <v>2694112</v>
      </c>
      <c r="I28" s="21">
        <v>2042253</v>
      </c>
      <c r="J28" s="21">
        <v>4736365</v>
      </c>
      <c r="K28" s="21">
        <v>4272010</v>
      </c>
      <c r="L28" s="21">
        <v>4888835</v>
      </c>
      <c r="M28" s="21">
        <v>4779627</v>
      </c>
      <c r="N28" s="21">
        <v>13940472</v>
      </c>
      <c r="O28" s="21">
        <v>2030422</v>
      </c>
      <c r="P28" s="21">
        <v>1981161</v>
      </c>
      <c r="Q28" s="21">
        <v>626409</v>
      </c>
      <c r="R28" s="21">
        <v>4637992</v>
      </c>
      <c r="S28" s="21"/>
      <c r="T28" s="21"/>
      <c r="U28" s="21"/>
      <c r="V28" s="21"/>
      <c r="W28" s="21">
        <v>23314829</v>
      </c>
      <c r="X28" s="21">
        <v>21824703</v>
      </c>
      <c r="Y28" s="21">
        <v>1490126</v>
      </c>
      <c r="Z28" s="6">
        <v>6.83</v>
      </c>
      <c r="AA28" s="19">
        <v>29099647</v>
      </c>
    </row>
    <row r="29" spans="1:27" ht="13.5">
      <c r="A29" s="56" t="s">
        <v>55</v>
      </c>
      <c r="B29" s="3"/>
      <c r="C29" s="19">
        <v>9907078</v>
      </c>
      <c r="D29" s="19"/>
      <c r="E29" s="20"/>
      <c r="F29" s="21">
        <v>5050000</v>
      </c>
      <c r="G29" s="21"/>
      <c r="H29" s="21">
        <v>743534</v>
      </c>
      <c r="I29" s="21"/>
      <c r="J29" s="21">
        <v>743534</v>
      </c>
      <c r="K29" s="21">
        <v>528186</v>
      </c>
      <c r="L29" s="21"/>
      <c r="M29" s="21">
        <v>6663</v>
      </c>
      <c r="N29" s="21">
        <v>534849</v>
      </c>
      <c r="O29" s="21">
        <v>336463</v>
      </c>
      <c r="P29" s="21"/>
      <c r="Q29" s="21"/>
      <c r="R29" s="21">
        <v>336463</v>
      </c>
      <c r="S29" s="21"/>
      <c r="T29" s="21"/>
      <c r="U29" s="21"/>
      <c r="V29" s="21"/>
      <c r="W29" s="21">
        <v>1614846</v>
      </c>
      <c r="X29" s="21">
        <v>3787497</v>
      </c>
      <c r="Y29" s="21">
        <v>-2172651</v>
      </c>
      <c r="Z29" s="6">
        <v>-57.36</v>
      </c>
      <c r="AA29" s="28">
        <v>5050000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46759425</v>
      </c>
      <c r="D32" s="25">
        <f>SUM(D28:D31)</f>
        <v>0</v>
      </c>
      <c r="E32" s="26">
        <f t="shared" si="5"/>
        <v>28117958</v>
      </c>
      <c r="F32" s="27">
        <f t="shared" si="5"/>
        <v>34149647</v>
      </c>
      <c r="G32" s="27">
        <f t="shared" si="5"/>
        <v>0</v>
      </c>
      <c r="H32" s="27">
        <f t="shared" si="5"/>
        <v>3437646</v>
      </c>
      <c r="I32" s="27">
        <f t="shared" si="5"/>
        <v>2042253</v>
      </c>
      <c r="J32" s="27">
        <f t="shared" si="5"/>
        <v>5479899</v>
      </c>
      <c r="K32" s="27">
        <f t="shared" si="5"/>
        <v>4800196</v>
      </c>
      <c r="L32" s="27">
        <f t="shared" si="5"/>
        <v>4888835</v>
      </c>
      <c r="M32" s="27">
        <f t="shared" si="5"/>
        <v>4786290</v>
      </c>
      <c r="N32" s="27">
        <f t="shared" si="5"/>
        <v>14475321</v>
      </c>
      <c r="O32" s="27">
        <f t="shared" si="5"/>
        <v>2366885</v>
      </c>
      <c r="P32" s="27">
        <f t="shared" si="5"/>
        <v>1981161</v>
      </c>
      <c r="Q32" s="27">
        <f t="shared" si="5"/>
        <v>626409</v>
      </c>
      <c r="R32" s="27">
        <f t="shared" si="5"/>
        <v>4974455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24929675</v>
      </c>
      <c r="X32" s="27">
        <f t="shared" si="5"/>
        <v>25612200</v>
      </c>
      <c r="Y32" s="27">
        <f t="shared" si="5"/>
        <v>-682525</v>
      </c>
      <c r="Z32" s="13">
        <f>+IF(X32&lt;&gt;0,+(Y32/X32)*100,0)</f>
        <v>-2.6648433168568104</v>
      </c>
      <c r="AA32" s="31">
        <f>SUM(AA28:AA31)</f>
        <v>34149647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53921</v>
      </c>
      <c r="D35" s="19"/>
      <c r="E35" s="20">
        <v>2110500</v>
      </c>
      <c r="F35" s="21">
        <v>44000</v>
      </c>
      <c r="G35" s="21"/>
      <c r="H35" s="21"/>
      <c r="I35" s="21"/>
      <c r="J35" s="21"/>
      <c r="K35" s="21">
        <v>29183</v>
      </c>
      <c r="L35" s="21">
        <v>9500</v>
      </c>
      <c r="M35" s="21"/>
      <c r="N35" s="21">
        <v>38683</v>
      </c>
      <c r="O35" s="21"/>
      <c r="P35" s="21"/>
      <c r="Q35" s="21"/>
      <c r="R35" s="21"/>
      <c r="S35" s="21"/>
      <c r="T35" s="21"/>
      <c r="U35" s="21"/>
      <c r="V35" s="21"/>
      <c r="W35" s="21">
        <v>38683</v>
      </c>
      <c r="X35" s="21">
        <v>32994</v>
      </c>
      <c r="Y35" s="21">
        <v>5689</v>
      </c>
      <c r="Z35" s="6">
        <v>17.24</v>
      </c>
      <c r="AA35" s="28">
        <v>44000</v>
      </c>
    </row>
    <row r="36" spans="1:27" ht="13.5">
      <c r="A36" s="60" t="s">
        <v>62</v>
      </c>
      <c r="B36" s="10"/>
      <c r="C36" s="61">
        <f aca="true" t="shared" si="6" ref="C36:Y36">SUM(C32:C35)</f>
        <v>46813346</v>
      </c>
      <c r="D36" s="61">
        <f>SUM(D32:D35)</f>
        <v>0</v>
      </c>
      <c r="E36" s="62">
        <f t="shared" si="6"/>
        <v>30228458</v>
      </c>
      <c r="F36" s="63">
        <f t="shared" si="6"/>
        <v>34193647</v>
      </c>
      <c r="G36" s="63">
        <f t="shared" si="6"/>
        <v>0</v>
      </c>
      <c r="H36" s="63">
        <f t="shared" si="6"/>
        <v>3437646</v>
      </c>
      <c r="I36" s="63">
        <f t="shared" si="6"/>
        <v>2042253</v>
      </c>
      <c r="J36" s="63">
        <f t="shared" si="6"/>
        <v>5479899</v>
      </c>
      <c r="K36" s="63">
        <f t="shared" si="6"/>
        <v>4829379</v>
      </c>
      <c r="L36" s="63">
        <f t="shared" si="6"/>
        <v>4898335</v>
      </c>
      <c r="M36" s="63">
        <f t="shared" si="6"/>
        <v>4786290</v>
      </c>
      <c r="N36" s="63">
        <f t="shared" si="6"/>
        <v>14514004</v>
      </c>
      <c r="O36" s="63">
        <f t="shared" si="6"/>
        <v>2366885</v>
      </c>
      <c r="P36" s="63">
        <f t="shared" si="6"/>
        <v>1981161</v>
      </c>
      <c r="Q36" s="63">
        <f t="shared" si="6"/>
        <v>626409</v>
      </c>
      <c r="R36" s="63">
        <f t="shared" si="6"/>
        <v>4974455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24968358</v>
      </c>
      <c r="X36" s="63">
        <f t="shared" si="6"/>
        <v>25645194</v>
      </c>
      <c r="Y36" s="63">
        <f t="shared" si="6"/>
        <v>-676836</v>
      </c>
      <c r="Z36" s="64">
        <f>+IF(X36&lt;&gt;0,+(Y36/X36)*100,0)</f>
        <v>-2.6392313507162397</v>
      </c>
      <c r="AA36" s="65">
        <f>SUM(AA32:AA35)</f>
        <v>34193647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427995042</v>
      </c>
      <c r="D5" s="16">
        <f>SUM(D6:D8)</f>
        <v>0</v>
      </c>
      <c r="E5" s="17">
        <f t="shared" si="0"/>
        <v>0</v>
      </c>
      <c r="F5" s="18">
        <f t="shared" si="0"/>
        <v>378178061</v>
      </c>
      <c r="G5" s="18">
        <f t="shared" si="0"/>
        <v>-399234236</v>
      </c>
      <c r="H5" s="18">
        <f t="shared" si="0"/>
        <v>53313</v>
      </c>
      <c r="I5" s="18">
        <f t="shared" si="0"/>
        <v>8040</v>
      </c>
      <c r="J5" s="18">
        <f t="shared" si="0"/>
        <v>-399172883</v>
      </c>
      <c r="K5" s="18">
        <f t="shared" si="0"/>
        <v>3560</v>
      </c>
      <c r="L5" s="18">
        <f t="shared" si="0"/>
        <v>65349</v>
      </c>
      <c r="M5" s="18">
        <f t="shared" si="0"/>
        <v>0</v>
      </c>
      <c r="N5" s="18">
        <f t="shared" si="0"/>
        <v>68909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-399103974</v>
      </c>
      <c r="X5" s="18">
        <f t="shared" si="0"/>
        <v>378178061</v>
      </c>
      <c r="Y5" s="18">
        <f t="shared" si="0"/>
        <v>-777282035</v>
      </c>
      <c r="Z5" s="4">
        <f>+IF(X5&lt;&gt;0,+(Y5/X5)*100,0)</f>
        <v>-205.53334927591158</v>
      </c>
      <c r="AA5" s="16">
        <f>SUM(AA6:AA8)</f>
        <v>378178061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427995042</v>
      </c>
      <c r="D7" s="22"/>
      <c r="E7" s="23"/>
      <c r="F7" s="24">
        <v>378178061</v>
      </c>
      <c r="G7" s="24">
        <v>-399234236</v>
      </c>
      <c r="H7" s="24">
        <v>53313</v>
      </c>
      <c r="I7" s="24">
        <v>8040</v>
      </c>
      <c r="J7" s="24">
        <v>-399172883</v>
      </c>
      <c r="K7" s="24">
        <v>3560</v>
      </c>
      <c r="L7" s="24">
        <v>65349</v>
      </c>
      <c r="M7" s="24"/>
      <c r="N7" s="24">
        <v>68909</v>
      </c>
      <c r="O7" s="24"/>
      <c r="P7" s="24"/>
      <c r="Q7" s="24"/>
      <c r="R7" s="24"/>
      <c r="S7" s="24"/>
      <c r="T7" s="24"/>
      <c r="U7" s="24"/>
      <c r="V7" s="24"/>
      <c r="W7" s="24">
        <v>-399103974</v>
      </c>
      <c r="X7" s="24">
        <v>378178061</v>
      </c>
      <c r="Y7" s="24">
        <v>-777282035</v>
      </c>
      <c r="Z7" s="7">
        <v>-205.53</v>
      </c>
      <c r="AA7" s="29">
        <v>378178061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57393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565863</v>
      </c>
      <c r="I9" s="18">
        <f t="shared" si="1"/>
        <v>266009</v>
      </c>
      <c r="J9" s="18">
        <f t="shared" si="1"/>
        <v>831872</v>
      </c>
      <c r="K9" s="18">
        <f t="shared" si="1"/>
        <v>1842592</v>
      </c>
      <c r="L9" s="18">
        <f t="shared" si="1"/>
        <v>525719</v>
      </c>
      <c r="M9" s="18">
        <f t="shared" si="1"/>
        <v>4170764</v>
      </c>
      <c r="N9" s="18">
        <f t="shared" si="1"/>
        <v>6539075</v>
      </c>
      <c r="O9" s="18">
        <f t="shared" si="1"/>
        <v>1628248</v>
      </c>
      <c r="P9" s="18">
        <f t="shared" si="1"/>
        <v>2376640</v>
      </c>
      <c r="Q9" s="18">
        <f t="shared" si="1"/>
        <v>953021</v>
      </c>
      <c r="R9" s="18">
        <f t="shared" si="1"/>
        <v>4957909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12328856</v>
      </c>
      <c r="X9" s="18">
        <f t="shared" si="1"/>
        <v>0</v>
      </c>
      <c r="Y9" s="18">
        <f t="shared" si="1"/>
        <v>12328856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>
        <v>565863</v>
      </c>
      <c r="I10" s="21">
        <v>266009</v>
      </c>
      <c r="J10" s="21">
        <v>831872</v>
      </c>
      <c r="K10" s="21"/>
      <c r="L10" s="21"/>
      <c r="M10" s="21">
        <v>437717</v>
      </c>
      <c r="N10" s="21">
        <v>437717</v>
      </c>
      <c r="O10" s="21"/>
      <c r="P10" s="21"/>
      <c r="Q10" s="21">
        <v>318087</v>
      </c>
      <c r="R10" s="21">
        <v>318087</v>
      </c>
      <c r="S10" s="21"/>
      <c r="T10" s="21"/>
      <c r="U10" s="21"/>
      <c r="V10" s="21"/>
      <c r="W10" s="21">
        <v>1587676</v>
      </c>
      <c r="X10" s="21"/>
      <c r="Y10" s="21">
        <v>1587676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>
        <v>1842592</v>
      </c>
      <c r="L11" s="21">
        <v>472337</v>
      </c>
      <c r="M11" s="21">
        <v>3698886</v>
      </c>
      <c r="N11" s="21">
        <v>6013815</v>
      </c>
      <c r="O11" s="21">
        <v>1623350</v>
      </c>
      <c r="P11" s="21">
        <v>2376640</v>
      </c>
      <c r="Q11" s="21">
        <v>643478</v>
      </c>
      <c r="R11" s="21">
        <v>4643468</v>
      </c>
      <c r="S11" s="21"/>
      <c r="T11" s="21"/>
      <c r="U11" s="21"/>
      <c r="V11" s="21"/>
      <c r="W11" s="21">
        <v>10657283</v>
      </c>
      <c r="X11" s="21"/>
      <c r="Y11" s="21">
        <v>10657283</v>
      </c>
      <c r="Z11" s="6"/>
      <c r="AA11" s="28"/>
    </row>
    <row r="12" spans="1:27" ht="13.5">
      <c r="A12" s="5" t="s">
        <v>38</v>
      </c>
      <c r="B12" s="3"/>
      <c r="C12" s="19">
        <v>57393</v>
      </c>
      <c r="D12" s="19"/>
      <c r="E12" s="20"/>
      <c r="F12" s="21"/>
      <c r="G12" s="21"/>
      <c r="H12" s="21"/>
      <c r="I12" s="21"/>
      <c r="J12" s="21"/>
      <c r="K12" s="21"/>
      <c r="L12" s="21">
        <v>53382</v>
      </c>
      <c r="M12" s="21">
        <v>34161</v>
      </c>
      <c r="N12" s="21">
        <v>87543</v>
      </c>
      <c r="O12" s="21">
        <v>4898</v>
      </c>
      <c r="P12" s="21"/>
      <c r="Q12" s="21">
        <v>-8544</v>
      </c>
      <c r="R12" s="21">
        <v>-3646</v>
      </c>
      <c r="S12" s="21"/>
      <c r="T12" s="21"/>
      <c r="U12" s="21"/>
      <c r="V12" s="21"/>
      <c r="W12" s="21">
        <v>83897</v>
      </c>
      <c r="X12" s="21"/>
      <c r="Y12" s="21">
        <v>83897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3453531</v>
      </c>
      <c r="D15" s="16">
        <f>SUM(D16:D18)</f>
        <v>0</v>
      </c>
      <c r="E15" s="17">
        <f t="shared" si="2"/>
        <v>21147827</v>
      </c>
      <c r="F15" s="18">
        <f t="shared" si="2"/>
        <v>0</v>
      </c>
      <c r="G15" s="18">
        <f t="shared" si="2"/>
        <v>4862227</v>
      </c>
      <c r="H15" s="18">
        <f t="shared" si="2"/>
        <v>3547593</v>
      </c>
      <c r="I15" s="18">
        <f t="shared" si="2"/>
        <v>5393311</v>
      </c>
      <c r="J15" s="18">
        <f t="shared" si="2"/>
        <v>13803131</v>
      </c>
      <c r="K15" s="18">
        <f t="shared" si="2"/>
        <v>1038783</v>
      </c>
      <c r="L15" s="18">
        <f t="shared" si="2"/>
        <v>10752622</v>
      </c>
      <c r="M15" s="18">
        <f t="shared" si="2"/>
        <v>7868308</v>
      </c>
      <c r="N15" s="18">
        <f t="shared" si="2"/>
        <v>19659713</v>
      </c>
      <c r="O15" s="18">
        <f t="shared" si="2"/>
        <v>4203510</v>
      </c>
      <c r="P15" s="18">
        <f t="shared" si="2"/>
        <v>4187036</v>
      </c>
      <c r="Q15" s="18">
        <f t="shared" si="2"/>
        <v>6256852</v>
      </c>
      <c r="R15" s="18">
        <f t="shared" si="2"/>
        <v>14647398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48110242</v>
      </c>
      <c r="X15" s="18">
        <f t="shared" si="2"/>
        <v>0</v>
      </c>
      <c r="Y15" s="18">
        <f t="shared" si="2"/>
        <v>48110242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>
        <v>309127</v>
      </c>
      <c r="J16" s="21">
        <v>309127</v>
      </c>
      <c r="K16" s="21">
        <v>370445</v>
      </c>
      <c r="L16" s="21">
        <v>1843752</v>
      </c>
      <c r="M16" s="21"/>
      <c r="N16" s="21">
        <v>2214197</v>
      </c>
      <c r="O16" s="21">
        <v>419352</v>
      </c>
      <c r="P16" s="21"/>
      <c r="Q16" s="21">
        <v>794381</v>
      </c>
      <c r="R16" s="21">
        <v>1213733</v>
      </c>
      <c r="S16" s="21"/>
      <c r="T16" s="21"/>
      <c r="U16" s="21"/>
      <c r="V16" s="21"/>
      <c r="W16" s="21">
        <v>3737057</v>
      </c>
      <c r="X16" s="21"/>
      <c r="Y16" s="21">
        <v>3737057</v>
      </c>
      <c r="Z16" s="6"/>
      <c r="AA16" s="28"/>
    </row>
    <row r="17" spans="1:27" ht="13.5">
      <c r="A17" s="5" t="s">
        <v>43</v>
      </c>
      <c r="B17" s="3"/>
      <c r="C17" s="19">
        <v>3453531</v>
      </c>
      <c r="D17" s="19"/>
      <c r="E17" s="20">
        <v>21147827</v>
      </c>
      <c r="F17" s="21"/>
      <c r="G17" s="21">
        <v>4862227</v>
      </c>
      <c r="H17" s="21">
        <v>3547593</v>
      </c>
      <c r="I17" s="21">
        <v>5084184</v>
      </c>
      <c r="J17" s="21">
        <v>13494004</v>
      </c>
      <c r="K17" s="21">
        <v>668338</v>
      </c>
      <c r="L17" s="21">
        <v>8908870</v>
      </c>
      <c r="M17" s="21">
        <v>7868308</v>
      </c>
      <c r="N17" s="21">
        <v>17445516</v>
      </c>
      <c r="O17" s="21">
        <v>3784158</v>
      </c>
      <c r="P17" s="21">
        <v>4187036</v>
      </c>
      <c r="Q17" s="21">
        <v>5462471</v>
      </c>
      <c r="R17" s="21">
        <v>13433665</v>
      </c>
      <c r="S17" s="21"/>
      <c r="T17" s="21"/>
      <c r="U17" s="21"/>
      <c r="V17" s="21"/>
      <c r="W17" s="21">
        <v>44373185</v>
      </c>
      <c r="X17" s="21"/>
      <c r="Y17" s="21">
        <v>44373185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12519743</v>
      </c>
      <c r="D19" s="16">
        <f>SUM(D20:D23)</f>
        <v>0</v>
      </c>
      <c r="E19" s="17">
        <f t="shared" si="3"/>
        <v>21739130</v>
      </c>
      <c r="F19" s="18">
        <f t="shared" si="3"/>
        <v>65847645</v>
      </c>
      <c r="G19" s="18">
        <f t="shared" si="3"/>
        <v>14872554</v>
      </c>
      <c r="H19" s="18">
        <f t="shared" si="3"/>
        <v>1643532</v>
      </c>
      <c r="I19" s="18">
        <f t="shared" si="3"/>
        <v>4056247</v>
      </c>
      <c r="J19" s="18">
        <f t="shared" si="3"/>
        <v>20572333</v>
      </c>
      <c r="K19" s="18">
        <f t="shared" si="3"/>
        <v>3577726</v>
      </c>
      <c r="L19" s="18">
        <f t="shared" si="3"/>
        <v>8273399</v>
      </c>
      <c r="M19" s="18">
        <f t="shared" si="3"/>
        <v>9883573</v>
      </c>
      <c r="N19" s="18">
        <f t="shared" si="3"/>
        <v>21734698</v>
      </c>
      <c r="O19" s="18">
        <f t="shared" si="3"/>
        <v>3220128</v>
      </c>
      <c r="P19" s="18">
        <f t="shared" si="3"/>
        <v>6752776</v>
      </c>
      <c r="Q19" s="18">
        <f t="shared" si="3"/>
        <v>5270670</v>
      </c>
      <c r="R19" s="18">
        <f t="shared" si="3"/>
        <v>15243574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57550605</v>
      </c>
      <c r="X19" s="18">
        <f t="shared" si="3"/>
        <v>65847645</v>
      </c>
      <c r="Y19" s="18">
        <f t="shared" si="3"/>
        <v>-8297040</v>
      </c>
      <c r="Z19" s="4">
        <f>+IF(X19&lt;&gt;0,+(Y19/X19)*100,0)</f>
        <v>-12.6003595117183</v>
      </c>
      <c r="AA19" s="30">
        <f>SUM(AA20:AA23)</f>
        <v>65847645</v>
      </c>
    </row>
    <row r="20" spans="1:27" ht="13.5">
      <c r="A20" s="5" t="s">
        <v>46</v>
      </c>
      <c r="B20" s="3"/>
      <c r="C20" s="19"/>
      <c r="D20" s="19"/>
      <c r="E20" s="20"/>
      <c r="F20" s="21"/>
      <c r="G20" s="21">
        <v>8075672</v>
      </c>
      <c r="H20" s="21">
        <v>890693</v>
      </c>
      <c r="I20" s="21">
        <v>1165285</v>
      </c>
      <c r="J20" s="21">
        <v>10131650</v>
      </c>
      <c r="K20" s="21">
        <v>2093645</v>
      </c>
      <c r="L20" s="21">
        <v>2860243</v>
      </c>
      <c r="M20" s="21">
        <v>2932319</v>
      </c>
      <c r="N20" s="21">
        <v>7886207</v>
      </c>
      <c r="O20" s="21">
        <v>36347</v>
      </c>
      <c r="P20" s="21">
        <v>3327259</v>
      </c>
      <c r="Q20" s="21"/>
      <c r="R20" s="21">
        <v>3363606</v>
      </c>
      <c r="S20" s="21"/>
      <c r="T20" s="21"/>
      <c r="U20" s="21"/>
      <c r="V20" s="21"/>
      <c r="W20" s="21">
        <v>21381463</v>
      </c>
      <c r="X20" s="21"/>
      <c r="Y20" s="21">
        <v>21381463</v>
      </c>
      <c r="Z20" s="6"/>
      <c r="AA20" s="28"/>
    </row>
    <row r="21" spans="1:27" ht="13.5">
      <c r="A21" s="5" t="s">
        <v>47</v>
      </c>
      <c r="B21" s="3"/>
      <c r="C21" s="19">
        <v>375244</v>
      </c>
      <c r="D21" s="19"/>
      <c r="E21" s="20">
        <v>21739130</v>
      </c>
      <c r="F21" s="21"/>
      <c r="G21" s="21">
        <v>4687306</v>
      </c>
      <c r="H21" s="21"/>
      <c r="I21" s="21">
        <v>2351628</v>
      </c>
      <c r="J21" s="21">
        <v>7038934</v>
      </c>
      <c r="K21" s="21">
        <v>836404</v>
      </c>
      <c r="L21" s="21">
        <v>2461782</v>
      </c>
      <c r="M21" s="21">
        <v>1409648</v>
      </c>
      <c r="N21" s="21">
        <v>4707834</v>
      </c>
      <c r="O21" s="21">
        <v>3027555</v>
      </c>
      <c r="P21" s="21">
        <v>2416506</v>
      </c>
      <c r="Q21" s="21">
        <v>1415657</v>
      </c>
      <c r="R21" s="21">
        <v>6859718</v>
      </c>
      <c r="S21" s="21"/>
      <c r="T21" s="21"/>
      <c r="U21" s="21"/>
      <c r="V21" s="21"/>
      <c r="W21" s="21">
        <v>18606486</v>
      </c>
      <c r="X21" s="21"/>
      <c r="Y21" s="21">
        <v>18606486</v>
      </c>
      <c r="Z21" s="6"/>
      <c r="AA21" s="28"/>
    </row>
    <row r="22" spans="1:27" ht="13.5">
      <c r="A22" s="5" t="s">
        <v>48</v>
      </c>
      <c r="B22" s="3"/>
      <c r="C22" s="22">
        <v>12144499</v>
      </c>
      <c r="D22" s="22"/>
      <c r="E22" s="23"/>
      <c r="F22" s="24">
        <v>65847645</v>
      </c>
      <c r="G22" s="24">
        <v>2109576</v>
      </c>
      <c r="H22" s="24">
        <v>752839</v>
      </c>
      <c r="I22" s="24">
        <v>539334</v>
      </c>
      <c r="J22" s="24">
        <v>3401749</v>
      </c>
      <c r="K22" s="24">
        <v>647677</v>
      </c>
      <c r="L22" s="24">
        <v>2951374</v>
      </c>
      <c r="M22" s="24">
        <v>5541606</v>
      </c>
      <c r="N22" s="24">
        <v>9140657</v>
      </c>
      <c r="O22" s="24">
        <v>156226</v>
      </c>
      <c r="P22" s="24">
        <v>1009011</v>
      </c>
      <c r="Q22" s="24">
        <v>3855013</v>
      </c>
      <c r="R22" s="24">
        <v>5020250</v>
      </c>
      <c r="S22" s="24"/>
      <c r="T22" s="24"/>
      <c r="U22" s="24"/>
      <c r="V22" s="24"/>
      <c r="W22" s="24">
        <v>17562656</v>
      </c>
      <c r="X22" s="24">
        <v>65847645</v>
      </c>
      <c r="Y22" s="24">
        <v>-48284989</v>
      </c>
      <c r="Z22" s="7">
        <v>-73.33</v>
      </c>
      <c r="AA22" s="29">
        <v>65847645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444025709</v>
      </c>
      <c r="D25" s="50">
        <f>+D5+D9+D15+D19+D24</f>
        <v>0</v>
      </c>
      <c r="E25" s="51">
        <f t="shared" si="4"/>
        <v>42886957</v>
      </c>
      <c r="F25" s="52">
        <f t="shared" si="4"/>
        <v>444025706</v>
      </c>
      <c r="G25" s="52">
        <f t="shared" si="4"/>
        <v>-379499455</v>
      </c>
      <c r="H25" s="52">
        <f t="shared" si="4"/>
        <v>5810301</v>
      </c>
      <c r="I25" s="52">
        <f t="shared" si="4"/>
        <v>9723607</v>
      </c>
      <c r="J25" s="52">
        <f t="shared" si="4"/>
        <v>-363965547</v>
      </c>
      <c r="K25" s="52">
        <f t="shared" si="4"/>
        <v>6462661</v>
      </c>
      <c r="L25" s="52">
        <f t="shared" si="4"/>
        <v>19617089</v>
      </c>
      <c r="M25" s="52">
        <f t="shared" si="4"/>
        <v>21922645</v>
      </c>
      <c r="N25" s="52">
        <f t="shared" si="4"/>
        <v>48002395</v>
      </c>
      <c r="O25" s="52">
        <f t="shared" si="4"/>
        <v>9051886</v>
      </c>
      <c r="P25" s="52">
        <f t="shared" si="4"/>
        <v>13316452</v>
      </c>
      <c r="Q25" s="52">
        <f t="shared" si="4"/>
        <v>12480543</v>
      </c>
      <c r="R25" s="52">
        <f t="shared" si="4"/>
        <v>34848881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-281114271</v>
      </c>
      <c r="X25" s="52">
        <f t="shared" si="4"/>
        <v>444025706</v>
      </c>
      <c r="Y25" s="52">
        <f t="shared" si="4"/>
        <v>-725139977</v>
      </c>
      <c r="Z25" s="53">
        <f>+IF(X25&lt;&gt;0,+(Y25/X25)*100,0)</f>
        <v>-163.31035955832704</v>
      </c>
      <c r="AA25" s="54">
        <f>+AA5+AA9+AA15+AA19+AA24</f>
        <v>444025706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>
        <v>12912450</v>
      </c>
      <c r="H28" s="21">
        <v>4608820</v>
      </c>
      <c r="I28" s="21">
        <v>8974840</v>
      </c>
      <c r="J28" s="21">
        <v>26496110</v>
      </c>
      <c r="K28" s="21">
        <v>3414711</v>
      </c>
      <c r="L28" s="21">
        <v>13891318</v>
      </c>
      <c r="M28" s="21">
        <v>15560306</v>
      </c>
      <c r="N28" s="21">
        <v>32866335</v>
      </c>
      <c r="O28" s="21">
        <v>4144505</v>
      </c>
      <c r="P28" s="21">
        <v>6568763</v>
      </c>
      <c r="Q28" s="21">
        <v>8214034</v>
      </c>
      <c r="R28" s="21">
        <v>18927302</v>
      </c>
      <c r="S28" s="21"/>
      <c r="T28" s="21"/>
      <c r="U28" s="21"/>
      <c r="V28" s="21"/>
      <c r="W28" s="21">
        <v>78289747</v>
      </c>
      <c r="X28" s="21"/>
      <c r="Y28" s="21">
        <v>78289747</v>
      </c>
      <c r="Z28" s="6"/>
      <c r="AA28" s="19"/>
    </row>
    <row r="29" spans="1:27" ht="13.5">
      <c r="A29" s="56" t="s">
        <v>55</v>
      </c>
      <c r="B29" s="3"/>
      <c r="C29" s="19">
        <v>5853474</v>
      </c>
      <c r="D29" s="19"/>
      <c r="E29" s="20"/>
      <c r="F29" s="21"/>
      <c r="G29" s="21"/>
      <c r="H29" s="21">
        <v>36562</v>
      </c>
      <c r="I29" s="21">
        <v>266009</v>
      </c>
      <c r="J29" s="21">
        <v>302571</v>
      </c>
      <c r="K29" s="21"/>
      <c r="L29" s="21"/>
      <c r="M29" s="21"/>
      <c r="N29" s="21"/>
      <c r="O29" s="21">
        <v>2409820</v>
      </c>
      <c r="P29" s="21">
        <v>581358</v>
      </c>
      <c r="Q29" s="21">
        <v>228278</v>
      </c>
      <c r="R29" s="21">
        <v>3219456</v>
      </c>
      <c r="S29" s="21"/>
      <c r="T29" s="21"/>
      <c r="U29" s="21"/>
      <c r="V29" s="21"/>
      <c r="W29" s="21">
        <v>3522027</v>
      </c>
      <c r="X29" s="21"/>
      <c r="Y29" s="21">
        <v>3522027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5853474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12912450</v>
      </c>
      <c r="H32" s="27">
        <f t="shared" si="5"/>
        <v>4645382</v>
      </c>
      <c r="I32" s="27">
        <f t="shared" si="5"/>
        <v>9240849</v>
      </c>
      <c r="J32" s="27">
        <f t="shared" si="5"/>
        <v>26798681</v>
      </c>
      <c r="K32" s="27">
        <f t="shared" si="5"/>
        <v>3414711</v>
      </c>
      <c r="L32" s="27">
        <f t="shared" si="5"/>
        <v>13891318</v>
      </c>
      <c r="M32" s="27">
        <f t="shared" si="5"/>
        <v>15560306</v>
      </c>
      <c r="N32" s="27">
        <f t="shared" si="5"/>
        <v>32866335</v>
      </c>
      <c r="O32" s="27">
        <f t="shared" si="5"/>
        <v>6554325</v>
      </c>
      <c r="P32" s="27">
        <f t="shared" si="5"/>
        <v>7150121</v>
      </c>
      <c r="Q32" s="27">
        <f t="shared" si="5"/>
        <v>8442312</v>
      </c>
      <c r="R32" s="27">
        <f t="shared" si="5"/>
        <v>22146758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81811774</v>
      </c>
      <c r="X32" s="27">
        <f t="shared" si="5"/>
        <v>0</v>
      </c>
      <c r="Y32" s="27">
        <f t="shared" si="5"/>
        <v>81811774</v>
      </c>
      <c r="Z32" s="13">
        <f>+IF(X32&lt;&gt;0,+(Y32/X32)*100,0)</f>
        <v>0</v>
      </c>
      <c r="AA32" s="31">
        <f>SUM(AA28:AA31)</f>
        <v>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10177193</v>
      </c>
      <c r="D35" s="19"/>
      <c r="E35" s="20">
        <v>21147827</v>
      </c>
      <c r="F35" s="21"/>
      <c r="G35" s="21">
        <v>6822331</v>
      </c>
      <c r="H35" s="21">
        <v>1164919</v>
      </c>
      <c r="I35" s="21">
        <v>482758</v>
      </c>
      <c r="J35" s="21">
        <v>8470008</v>
      </c>
      <c r="K35" s="21">
        <v>3047950</v>
      </c>
      <c r="L35" s="21">
        <v>172773</v>
      </c>
      <c r="M35" s="21">
        <v>4208750</v>
      </c>
      <c r="N35" s="21">
        <v>7429473</v>
      </c>
      <c r="O35" s="21">
        <v>296269</v>
      </c>
      <c r="P35" s="21">
        <v>3328561</v>
      </c>
      <c r="Q35" s="21">
        <v>438416</v>
      </c>
      <c r="R35" s="21">
        <v>4063246</v>
      </c>
      <c r="S35" s="21"/>
      <c r="T35" s="21"/>
      <c r="U35" s="21"/>
      <c r="V35" s="21"/>
      <c r="W35" s="21">
        <v>19962727</v>
      </c>
      <c r="X35" s="21"/>
      <c r="Y35" s="21">
        <v>19962727</v>
      </c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16030667</v>
      </c>
      <c r="D36" s="61">
        <f>SUM(D32:D35)</f>
        <v>0</v>
      </c>
      <c r="E36" s="62">
        <f t="shared" si="6"/>
        <v>21147827</v>
      </c>
      <c r="F36" s="63">
        <f t="shared" si="6"/>
        <v>0</v>
      </c>
      <c r="G36" s="63">
        <f t="shared" si="6"/>
        <v>19734781</v>
      </c>
      <c r="H36" s="63">
        <f t="shared" si="6"/>
        <v>5810301</v>
      </c>
      <c r="I36" s="63">
        <f t="shared" si="6"/>
        <v>9723607</v>
      </c>
      <c r="J36" s="63">
        <f t="shared" si="6"/>
        <v>35268689</v>
      </c>
      <c r="K36" s="63">
        <f t="shared" si="6"/>
        <v>6462661</v>
      </c>
      <c r="L36" s="63">
        <f t="shared" si="6"/>
        <v>14064091</v>
      </c>
      <c r="M36" s="63">
        <f t="shared" si="6"/>
        <v>19769056</v>
      </c>
      <c r="N36" s="63">
        <f t="shared" si="6"/>
        <v>40295808</v>
      </c>
      <c r="O36" s="63">
        <f t="shared" si="6"/>
        <v>6850594</v>
      </c>
      <c r="P36" s="63">
        <f t="shared" si="6"/>
        <v>10478682</v>
      </c>
      <c r="Q36" s="63">
        <f t="shared" si="6"/>
        <v>8880728</v>
      </c>
      <c r="R36" s="63">
        <f t="shared" si="6"/>
        <v>26210004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101774501</v>
      </c>
      <c r="X36" s="63">
        <f t="shared" si="6"/>
        <v>0</v>
      </c>
      <c r="Y36" s="63">
        <f t="shared" si="6"/>
        <v>101774501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2029447</v>
      </c>
      <c r="D5" s="16">
        <f>SUM(D6:D8)</f>
        <v>0</v>
      </c>
      <c r="E5" s="17">
        <f t="shared" si="0"/>
        <v>2255000</v>
      </c>
      <c r="F5" s="18">
        <f t="shared" si="0"/>
        <v>3023000</v>
      </c>
      <c r="G5" s="18">
        <f t="shared" si="0"/>
        <v>80497</v>
      </c>
      <c r="H5" s="18">
        <f t="shared" si="0"/>
        <v>0</v>
      </c>
      <c r="I5" s="18">
        <f t="shared" si="0"/>
        <v>77606</v>
      </c>
      <c r="J5" s="18">
        <f t="shared" si="0"/>
        <v>158103</v>
      </c>
      <c r="K5" s="18">
        <f t="shared" si="0"/>
        <v>0</v>
      </c>
      <c r="L5" s="18">
        <f t="shared" si="0"/>
        <v>0</v>
      </c>
      <c r="M5" s="18">
        <f t="shared" si="0"/>
        <v>565979</v>
      </c>
      <c r="N5" s="18">
        <f t="shared" si="0"/>
        <v>565979</v>
      </c>
      <c r="O5" s="18">
        <f t="shared" si="0"/>
        <v>57976</v>
      </c>
      <c r="P5" s="18">
        <f t="shared" si="0"/>
        <v>72732</v>
      </c>
      <c r="Q5" s="18">
        <f t="shared" si="0"/>
        <v>90590</v>
      </c>
      <c r="R5" s="18">
        <f t="shared" si="0"/>
        <v>221298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945380</v>
      </c>
      <c r="X5" s="18">
        <f t="shared" si="0"/>
        <v>2267208</v>
      </c>
      <c r="Y5" s="18">
        <f t="shared" si="0"/>
        <v>-1321828</v>
      </c>
      <c r="Z5" s="4">
        <f>+IF(X5&lt;&gt;0,+(Y5/X5)*100,0)</f>
        <v>-58.30201728293125</v>
      </c>
      <c r="AA5" s="16">
        <f>SUM(AA6:AA8)</f>
        <v>3023000</v>
      </c>
    </row>
    <row r="6" spans="1:27" ht="13.5">
      <c r="A6" s="5" t="s">
        <v>32</v>
      </c>
      <c r="B6" s="3"/>
      <c r="C6" s="19">
        <v>1591193</v>
      </c>
      <c r="D6" s="19"/>
      <c r="E6" s="20">
        <v>160000</v>
      </c>
      <c r="F6" s="21">
        <v>860000</v>
      </c>
      <c r="G6" s="21">
        <v>29500</v>
      </c>
      <c r="H6" s="21"/>
      <c r="I6" s="21"/>
      <c r="J6" s="21">
        <v>29500</v>
      </c>
      <c r="K6" s="21">
        <v>5999</v>
      </c>
      <c r="L6" s="21"/>
      <c r="M6" s="21">
        <v>2999</v>
      </c>
      <c r="N6" s="21">
        <v>8998</v>
      </c>
      <c r="O6" s="21">
        <v>3000</v>
      </c>
      <c r="P6" s="21">
        <v>77001</v>
      </c>
      <c r="Q6" s="21">
        <v>15420</v>
      </c>
      <c r="R6" s="21">
        <v>95421</v>
      </c>
      <c r="S6" s="21"/>
      <c r="T6" s="21"/>
      <c r="U6" s="21"/>
      <c r="V6" s="21"/>
      <c r="W6" s="21">
        <v>133919</v>
      </c>
      <c r="X6" s="21">
        <v>644985</v>
      </c>
      <c r="Y6" s="21">
        <v>-511066</v>
      </c>
      <c r="Z6" s="6">
        <v>-79.24</v>
      </c>
      <c r="AA6" s="28">
        <v>860000</v>
      </c>
    </row>
    <row r="7" spans="1:27" ht="13.5">
      <c r="A7" s="5" t="s">
        <v>33</v>
      </c>
      <c r="B7" s="3"/>
      <c r="C7" s="22">
        <v>435564</v>
      </c>
      <c r="D7" s="22"/>
      <c r="E7" s="23">
        <v>2065000</v>
      </c>
      <c r="F7" s="24">
        <v>1963000</v>
      </c>
      <c r="G7" s="24">
        <v>50997</v>
      </c>
      <c r="H7" s="24"/>
      <c r="I7" s="24">
        <v>77606</v>
      </c>
      <c r="J7" s="24">
        <v>128603</v>
      </c>
      <c r="K7" s="24">
        <v>-5999</v>
      </c>
      <c r="L7" s="24"/>
      <c r="M7" s="24">
        <v>562980</v>
      </c>
      <c r="N7" s="24">
        <v>556981</v>
      </c>
      <c r="O7" s="24">
        <v>54976</v>
      </c>
      <c r="P7" s="24">
        <v>-4269</v>
      </c>
      <c r="Q7" s="24">
        <v>75170</v>
      </c>
      <c r="R7" s="24">
        <v>125877</v>
      </c>
      <c r="S7" s="24"/>
      <c r="T7" s="24"/>
      <c r="U7" s="24"/>
      <c r="V7" s="24"/>
      <c r="W7" s="24">
        <v>811461</v>
      </c>
      <c r="X7" s="24">
        <v>1472229</v>
      </c>
      <c r="Y7" s="24">
        <v>-660768</v>
      </c>
      <c r="Z7" s="7">
        <v>-44.88</v>
      </c>
      <c r="AA7" s="29">
        <v>1963000</v>
      </c>
    </row>
    <row r="8" spans="1:27" ht="13.5">
      <c r="A8" s="5" t="s">
        <v>34</v>
      </c>
      <c r="B8" s="3"/>
      <c r="C8" s="19">
        <v>2690</v>
      </c>
      <c r="D8" s="19"/>
      <c r="E8" s="20">
        <v>30000</v>
      </c>
      <c r="F8" s="21">
        <v>200000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149994</v>
      </c>
      <c r="Y8" s="21">
        <v>-149994</v>
      </c>
      <c r="Z8" s="6">
        <v>-100</v>
      </c>
      <c r="AA8" s="28">
        <v>200000</v>
      </c>
    </row>
    <row r="9" spans="1:27" ht="13.5">
      <c r="A9" s="2" t="s">
        <v>35</v>
      </c>
      <c r="B9" s="3"/>
      <c r="C9" s="16">
        <f aca="true" t="shared" si="1" ref="C9:Y9">SUM(C10:C14)</f>
        <v>265244</v>
      </c>
      <c r="D9" s="16">
        <f>SUM(D10:D14)</f>
        <v>0</v>
      </c>
      <c r="E9" s="17">
        <f t="shared" si="1"/>
        <v>540000</v>
      </c>
      <c r="F9" s="18">
        <f t="shared" si="1"/>
        <v>590000</v>
      </c>
      <c r="G9" s="18">
        <f t="shared" si="1"/>
        <v>0</v>
      </c>
      <c r="H9" s="18">
        <f t="shared" si="1"/>
        <v>73261</v>
      </c>
      <c r="I9" s="18">
        <f t="shared" si="1"/>
        <v>103122</v>
      </c>
      <c r="J9" s="18">
        <f t="shared" si="1"/>
        <v>176383</v>
      </c>
      <c r="K9" s="18">
        <f t="shared" si="1"/>
        <v>29200</v>
      </c>
      <c r="L9" s="18">
        <f t="shared" si="1"/>
        <v>9528</v>
      </c>
      <c r="M9" s="18">
        <f t="shared" si="1"/>
        <v>5922</v>
      </c>
      <c r="N9" s="18">
        <f t="shared" si="1"/>
        <v>44650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221033</v>
      </c>
      <c r="X9" s="18">
        <f t="shared" si="1"/>
        <v>442467</v>
      </c>
      <c r="Y9" s="18">
        <f t="shared" si="1"/>
        <v>-221434</v>
      </c>
      <c r="Z9" s="4">
        <f>+IF(X9&lt;&gt;0,+(Y9/X9)*100,0)</f>
        <v>-50.045314113820915</v>
      </c>
      <c r="AA9" s="30">
        <f>SUM(AA10:AA14)</f>
        <v>590000</v>
      </c>
    </row>
    <row r="10" spans="1:27" ht="13.5">
      <c r="A10" s="5" t="s">
        <v>36</v>
      </c>
      <c r="B10" s="3"/>
      <c r="C10" s="19">
        <v>93076</v>
      </c>
      <c r="D10" s="19"/>
      <c r="E10" s="20">
        <v>170000</v>
      </c>
      <c r="F10" s="21">
        <v>170000</v>
      </c>
      <c r="G10" s="21"/>
      <c r="H10" s="21"/>
      <c r="I10" s="21"/>
      <c r="J10" s="21"/>
      <c r="K10" s="21"/>
      <c r="L10" s="21">
        <v>9528</v>
      </c>
      <c r="M10" s="21">
        <v>5922</v>
      </c>
      <c r="N10" s="21">
        <v>15450</v>
      </c>
      <c r="O10" s="21"/>
      <c r="P10" s="21"/>
      <c r="Q10" s="21"/>
      <c r="R10" s="21"/>
      <c r="S10" s="21"/>
      <c r="T10" s="21"/>
      <c r="U10" s="21"/>
      <c r="V10" s="21"/>
      <c r="W10" s="21">
        <v>15450</v>
      </c>
      <c r="X10" s="21">
        <v>127485</v>
      </c>
      <c r="Y10" s="21">
        <v>-112035</v>
      </c>
      <c r="Z10" s="6">
        <v>-87.88</v>
      </c>
      <c r="AA10" s="28">
        <v>170000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172168</v>
      </c>
      <c r="D12" s="19"/>
      <c r="E12" s="20">
        <v>370000</v>
      </c>
      <c r="F12" s="21">
        <v>420000</v>
      </c>
      <c r="G12" s="21"/>
      <c r="H12" s="21">
        <v>73261</v>
      </c>
      <c r="I12" s="21">
        <v>103122</v>
      </c>
      <c r="J12" s="21">
        <v>176383</v>
      </c>
      <c r="K12" s="21">
        <v>29200</v>
      </c>
      <c r="L12" s="21"/>
      <c r="M12" s="21"/>
      <c r="N12" s="21">
        <v>29200</v>
      </c>
      <c r="O12" s="21"/>
      <c r="P12" s="21"/>
      <c r="Q12" s="21"/>
      <c r="R12" s="21"/>
      <c r="S12" s="21"/>
      <c r="T12" s="21"/>
      <c r="U12" s="21"/>
      <c r="V12" s="21"/>
      <c r="W12" s="21">
        <v>205583</v>
      </c>
      <c r="X12" s="21">
        <v>314982</v>
      </c>
      <c r="Y12" s="21">
        <v>-109399</v>
      </c>
      <c r="Z12" s="6">
        <v>-34.73</v>
      </c>
      <c r="AA12" s="28">
        <v>420000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221966</v>
      </c>
      <c r="D15" s="16">
        <f>SUM(D16:D18)</f>
        <v>0</v>
      </c>
      <c r="E15" s="17">
        <f t="shared" si="2"/>
        <v>215000</v>
      </c>
      <c r="F15" s="18">
        <f t="shared" si="2"/>
        <v>265000</v>
      </c>
      <c r="G15" s="18">
        <f t="shared" si="2"/>
        <v>0</v>
      </c>
      <c r="H15" s="18">
        <f t="shared" si="2"/>
        <v>0</v>
      </c>
      <c r="I15" s="18">
        <f t="shared" si="2"/>
        <v>15812</v>
      </c>
      <c r="J15" s="18">
        <f t="shared" si="2"/>
        <v>15812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24517</v>
      </c>
      <c r="R15" s="18">
        <f t="shared" si="2"/>
        <v>24517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40329</v>
      </c>
      <c r="X15" s="18">
        <f t="shared" si="2"/>
        <v>198729</v>
      </c>
      <c r="Y15" s="18">
        <f t="shared" si="2"/>
        <v>-158400</v>
      </c>
      <c r="Z15" s="4">
        <f>+IF(X15&lt;&gt;0,+(Y15/X15)*100,0)</f>
        <v>-79.70653503011638</v>
      </c>
      <c r="AA15" s="30">
        <f>SUM(AA16:AA18)</f>
        <v>265000</v>
      </c>
    </row>
    <row r="16" spans="1:27" ht="13.5">
      <c r="A16" s="5" t="s">
        <v>42</v>
      </c>
      <c r="B16" s="3"/>
      <c r="C16" s="19">
        <v>12112</v>
      </c>
      <c r="D16" s="19"/>
      <c r="E16" s="20">
        <v>20000</v>
      </c>
      <c r="F16" s="21">
        <v>20000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14994</v>
      </c>
      <c r="Y16" s="21">
        <v>-14994</v>
      </c>
      <c r="Z16" s="6">
        <v>-100</v>
      </c>
      <c r="AA16" s="28">
        <v>20000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>
        <v>209854</v>
      </c>
      <c r="D18" s="19"/>
      <c r="E18" s="20">
        <v>195000</v>
      </c>
      <c r="F18" s="21">
        <v>245000</v>
      </c>
      <c r="G18" s="21"/>
      <c r="H18" s="21"/>
      <c r="I18" s="21">
        <v>15812</v>
      </c>
      <c r="J18" s="21">
        <v>15812</v>
      </c>
      <c r="K18" s="21"/>
      <c r="L18" s="21"/>
      <c r="M18" s="21"/>
      <c r="N18" s="21"/>
      <c r="O18" s="21"/>
      <c r="P18" s="21"/>
      <c r="Q18" s="21">
        <v>24517</v>
      </c>
      <c r="R18" s="21">
        <v>24517</v>
      </c>
      <c r="S18" s="21"/>
      <c r="T18" s="21"/>
      <c r="U18" s="21"/>
      <c r="V18" s="21"/>
      <c r="W18" s="21">
        <v>40329</v>
      </c>
      <c r="X18" s="21">
        <v>183735</v>
      </c>
      <c r="Y18" s="21">
        <v>-143406</v>
      </c>
      <c r="Z18" s="6">
        <v>-78.05</v>
      </c>
      <c r="AA18" s="28">
        <v>245000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2516657</v>
      </c>
      <c r="D25" s="50">
        <f>+D5+D9+D15+D19+D24</f>
        <v>0</v>
      </c>
      <c r="E25" s="51">
        <f t="shared" si="4"/>
        <v>3010000</v>
      </c>
      <c r="F25" s="52">
        <f t="shared" si="4"/>
        <v>3878000</v>
      </c>
      <c r="G25" s="52">
        <f t="shared" si="4"/>
        <v>80497</v>
      </c>
      <c r="H25" s="52">
        <f t="shared" si="4"/>
        <v>73261</v>
      </c>
      <c r="I25" s="52">
        <f t="shared" si="4"/>
        <v>196540</v>
      </c>
      <c r="J25" s="52">
        <f t="shared" si="4"/>
        <v>350298</v>
      </c>
      <c r="K25" s="52">
        <f t="shared" si="4"/>
        <v>29200</v>
      </c>
      <c r="L25" s="52">
        <f t="shared" si="4"/>
        <v>9528</v>
      </c>
      <c r="M25" s="52">
        <f t="shared" si="4"/>
        <v>571901</v>
      </c>
      <c r="N25" s="52">
        <f t="shared" si="4"/>
        <v>610629</v>
      </c>
      <c r="O25" s="52">
        <f t="shared" si="4"/>
        <v>57976</v>
      </c>
      <c r="P25" s="52">
        <f t="shared" si="4"/>
        <v>72732</v>
      </c>
      <c r="Q25" s="52">
        <f t="shared" si="4"/>
        <v>115107</v>
      </c>
      <c r="R25" s="52">
        <f t="shared" si="4"/>
        <v>245815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1206742</v>
      </c>
      <c r="X25" s="52">
        <f t="shared" si="4"/>
        <v>2908404</v>
      </c>
      <c r="Y25" s="52">
        <f t="shared" si="4"/>
        <v>-1701662</v>
      </c>
      <c r="Z25" s="53">
        <f>+IF(X25&lt;&gt;0,+(Y25/X25)*100,0)</f>
        <v>-58.50844655694326</v>
      </c>
      <c r="AA25" s="54">
        <f>+AA5+AA9+AA15+AA19+AA24</f>
        <v>3878000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16472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16472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2500185</v>
      </c>
      <c r="D35" s="19"/>
      <c r="E35" s="20">
        <v>3010000</v>
      </c>
      <c r="F35" s="21">
        <v>3878000</v>
      </c>
      <c r="G35" s="21">
        <v>80497</v>
      </c>
      <c r="H35" s="21">
        <v>73261</v>
      </c>
      <c r="I35" s="21">
        <v>196540</v>
      </c>
      <c r="J35" s="21">
        <v>350298</v>
      </c>
      <c r="K35" s="21">
        <v>29200</v>
      </c>
      <c r="L35" s="21">
        <v>9528</v>
      </c>
      <c r="M35" s="21">
        <v>571901</v>
      </c>
      <c r="N35" s="21">
        <v>610629</v>
      </c>
      <c r="O35" s="21">
        <v>57976</v>
      </c>
      <c r="P35" s="21">
        <v>72732</v>
      </c>
      <c r="Q35" s="21">
        <v>115107</v>
      </c>
      <c r="R35" s="21">
        <v>245815</v>
      </c>
      <c r="S35" s="21"/>
      <c r="T35" s="21"/>
      <c r="U35" s="21"/>
      <c r="V35" s="21"/>
      <c r="W35" s="21">
        <v>1206742</v>
      </c>
      <c r="X35" s="21">
        <v>2908404</v>
      </c>
      <c r="Y35" s="21">
        <v>-1701662</v>
      </c>
      <c r="Z35" s="6">
        <v>-58.51</v>
      </c>
      <c r="AA35" s="28">
        <v>3878000</v>
      </c>
    </row>
    <row r="36" spans="1:27" ht="13.5">
      <c r="A36" s="60" t="s">
        <v>62</v>
      </c>
      <c r="B36" s="10"/>
      <c r="C36" s="61">
        <f aca="true" t="shared" si="6" ref="C36:Y36">SUM(C32:C35)</f>
        <v>2516657</v>
      </c>
      <c r="D36" s="61">
        <f>SUM(D32:D35)</f>
        <v>0</v>
      </c>
      <c r="E36" s="62">
        <f t="shared" si="6"/>
        <v>3010000</v>
      </c>
      <c r="F36" s="63">
        <f t="shared" si="6"/>
        <v>3878000</v>
      </c>
      <c r="G36" s="63">
        <f t="shared" si="6"/>
        <v>80497</v>
      </c>
      <c r="H36" s="63">
        <f t="shared" si="6"/>
        <v>73261</v>
      </c>
      <c r="I36" s="63">
        <f t="shared" si="6"/>
        <v>196540</v>
      </c>
      <c r="J36" s="63">
        <f t="shared" si="6"/>
        <v>350298</v>
      </c>
      <c r="K36" s="63">
        <f t="shared" si="6"/>
        <v>29200</v>
      </c>
      <c r="L36" s="63">
        <f t="shared" si="6"/>
        <v>9528</v>
      </c>
      <c r="M36" s="63">
        <f t="shared" si="6"/>
        <v>571901</v>
      </c>
      <c r="N36" s="63">
        <f t="shared" si="6"/>
        <v>610629</v>
      </c>
      <c r="O36" s="63">
        <f t="shared" si="6"/>
        <v>57976</v>
      </c>
      <c r="P36" s="63">
        <f t="shared" si="6"/>
        <v>72732</v>
      </c>
      <c r="Q36" s="63">
        <f t="shared" si="6"/>
        <v>115107</v>
      </c>
      <c r="R36" s="63">
        <f t="shared" si="6"/>
        <v>245815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1206742</v>
      </c>
      <c r="X36" s="63">
        <f t="shared" si="6"/>
        <v>2908404</v>
      </c>
      <c r="Y36" s="63">
        <f t="shared" si="6"/>
        <v>-1701662</v>
      </c>
      <c r="Z36" s="64">
        <f>+IF(X36&lt;&gt;0,+(Y36/X36)*100,0)</f>
        <v>-58.50844655694326</v>
      </c>
      <c r="AA36" s="65">
        <f>SUM(AA32:AA35)</f>
        <v>3878000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18336209</v>
      </c>
      <c r="D5" s="16">
        <f>SUM(D6:D8)</f>
        <v>0</v>
      </c>
      <c r="E5" s="17">
        <f t="shared" si="0"/>
        <v>0</v>
      </c>
      <c r="F5" s="18">
        <f t="shared" si="0"/>
        <v>277170</v>
      </c>
      <c r="G5" s="18">
        <f t="shared" si="0"/>
        <v>0</v>
      </c>
      <c r="H5" s="18">
        <f t="shared" si="0"/>
        <v>0</v>
      </c>
      <c r="I5" s="18">
        <f t="shared" si="0"/>
        <v>152000</v>
      </c>
      <c r="J5" s="18">
        <f t="shared" si="0"/>
        <v>152000</v>
      </c>
      <c r="K5" s="18">
        <f t="shared" si="0"/>
        <v>43518</v>
      </c>
      <c r="L5" s="18">
        <f t="shared" si="0"/>
        <v>25700</v>
      </c>
      <c r="M5" s="18">
        <f t="shared" si="0"/>
        <v>73967</v>
      </c>
      <c r="N5" s="18">
        <f t="shared" si="0"/>
        <v>143185</v>
      </c>
      <c r="O5" s="18">
        <f t="shared" si="0"/>
        <v>29800</v>
      </c>
      <c r="P5" s="18">
        <f t="shared" si="0"/>
        <v>0</v>
      </c>
      <c r="Q5" s="18">
        <f t="shared" si="0"/>
        <v>29250</v>
      </c>
      <c r="R5" s="18">
        <f t="shared" si="0"/>
        <v>59050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354235</v>
      </c>
      <c r="X5" s="18">
        <f t="shared" si="0"/>
        <v>207864</v>
      </c>
      <c r="Y5" s="18">
        <f t="shared" si="0"/>
        <v>146371</v>
      </c>
      <c r="Z5" s="4">
        <f>+IF(X5&lt;&gt;0,+(Y5/X5)*100,0)</f>
        <v>70.41671477504522</v>
      </c>
      <c r="AA5" s="16">
        <f>SUM(AA6:AA8)</f>
        <v>277170</v>
      </c>
    </row>
    <row r="6" spans="1:27" ht="13.5">
      <c r="A6" s="5" t="s">
        <v>32</v>
      </c>
      <c r="B6" s="3"/>
      <c r="C6" s="19">
        <v>612154</v>
      </c>
      <c r="D6" s="19"/>
      <c r="E6" s="20"/>
      <c r="F6" s="21">
        <v>5900</v>
      </c>
      <c r="G6" s="21"/>
      <c r="H6" s="21"/>
      <c r="I6" s="21"/>
      <c r="J6" s="21"/>
      <c r="K6" s="21"/>
      <c r="L6" s="21">
        <v>5900</v>
      </c>
      <c r="M6" s="21">
        <v>47867</v>
      </c>
      <c r="N6" s="21">
        <v>53767</v>
      </c>
      <c r="O6" s="21">
        <v>29800</v>
      </c>
      <c r="P6" s="21"/>
      <c r="Q6" s="21">
        <v>29250</v>
      </c>
      <c r="R6" s="21">
        <v>59050</v>
      </c>
      <c r="S6" s="21"/>
      <c r="T6" s="21"/>
      <c r="U6" s="21"/>
      <c r="V6" s="21"/>
      <c r="W6" s="21">
        <v>112817</v>
      </c>
      <c r="X6" s="21">
        <v>4419</v>
      </c>
      <c r="Y6" s="21">
        <v>108398</v>
      </c>
      <c r="Z6" s="6">
        <v>2453</v>
      </c>
      <c r="AA6" s="28">
        <v>5900</v>
      </c>
    </row>
    <row r="7" spans="1:27" ht="13.5">
      <c r="A7" s="5" t="s">
        <v>33</v>
      </c>
      <c r="B7" s="3"/>
      <c r="C7" s="22">
        <v>17658555</v>
      </c>
      <c r="D7" s="22"/>
      <c r="E7" s="23"/>
      <c r="F7" s="24">
        <v>271270</v>
      </c>
      <c r="G7" s="24"/>
      <c r="H7" s="24"/>
      <c r="I7" s="24">
        <v>152000</v>
      </c>
      <c r="J7" s="24">
        <v>152000</v>
      </c>
      <c r="K7" s="24">
        <v>43518</v>
      </c>
      <c r="L7" s="24">
        <v>19800</v>
      </c>
      <c r="M7" s="24">
        <v>26100</v>
      </c>
      <c r="N7" s="24">
        <v>89418</v>
      </c>
      <c r="O7" s="24"/>
      <c r="P7" s="24"/>
      <c r="Q7" s="24"/>
      <c r="R7" s="24"/>
      <c r="S7" s="24"/>
      <c r="T7" s="24"/>
      <c r="U7" s="24"/>
      <c r="V7" s="24"/>
      <c r="W7" s="24">
        <v>241418</v>
      </c>
      <c r="X7" s="24">
        <v>203445</v>
      </c>
      <c r="Y7" s="24">
        <v>37973</v>
      </c>
      <c r="Z7" s="7">
        <v>18.66</v>
      </c>
      <c r="AA7" s="29">
        <v>271270</v>
      </c>
    </row>
    <row r="8" spans="1:27" ht="13.5">
      <c r="A8" s="5" t="s">
        <v>34</v>
      </c>
      <c r="B8" s="3"/>
      <c r="C8" s="19">
        <v>65500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4038528</v>
      </c>
      <c r="D9" s="16">
        <f>SUM(D10:D14)</f>
        <v>0</v>
      </c>
      <c r="E9" s="17">
        <f t="shared" si="1"/>
        <v>0</v>
      </c>
      <c r="F9" s="18">
        <f t="shared" si="1"/>
        <v>2720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2358</v>
      </c>
      <c r="M9" s="18">
        <f t="shared" si="1"/>
        <v>5150</v>
      </c>
      <c r="N9" s="18">
        <f t="shared" si="1"/>
        <v>7508</v>
      </c>
      <c r="O9" s="18">
        <f t="shared" si="1"/>
        <v>0</v>
      </c>
      <c r="P9" s="18">
        <f t="shared" si="1"/>
        <v>15000</v>
      </c>
      <c r="Q9" s="18">
        <f t="shared" si="1"/>
        <v>801785</v>
      </c>
      <c r="R9" s="18">
        <f t="shared" si="1"/>
        <v>816785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824293</v>
      </c>
      <c r="X9" s="18">
        <f t="shared" si="1"/>
        <v>2034</v>
      </c>
      <c r="Y9" s="18">
        <f t="shared" si="1"/>
        <v>822259</v>
      </c>
      <c r="Z9" s="4">
        <f>+IF(X9&lt;&gt;0,+(Y9/X9)*100,0)</f>
        <v>40425.71288102261</v>
      </c>
      <c r="AA9" s="30">
        <f>SUM(AA10:AA14)</f>
        <v>2720</v>
      </c>
    </row>
    <row r="10" spans="1:27" ht="13.5">
      <c r="A10" s="5" t="s">
        <v>36</v>
      </c>
      <c r="B10" s="3"/>
      <c r="C10" s="19">
        <v>516259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581529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>
        <v>801785</v>
      </c>
      <c r="R11" s="21">
        <v>801785</v>
      </c>
      <c r="S11" s="21"/>
      <c r="T11" s="21"/>
      <c r="U11" s="21"/>
      <c r="V11" s="21"/>
      <c r="W11" s="21">
        <v>801785</v>
      </c>
      <c r="X11" s="21"/>
      <c r="Y11" s="21">
        <v>801785</v>
      </c>
      <c r="Z11" s="6"/>
      <c r="AA11" s="28"/>
    </row>
    <row r="12" spans="1:27" ht="13.5">
      <c r="A12" s="5" t="s">
        <v>38</v>
      </c>
      <c r="B12" s="3"/>
      <c r="C12" s="19">
        <v>2940740</v>
      </c>
      <c r="D12" s="19"/>
      <c r="E12" s="20"/>
      <c r="F12" s="21"/>
      <c r="G12" s="21"/>
      <c r="H12" s="21"/>
      <c r="I12" s="21"/>
      <c r="J12" s="21"/>
      <c r="K12" s="21"/>
      <c r="L12" s="21"/>
      <c r="M12" s="21">
        <v>5150</v>
      </c>
      <c r="N12" s="21">
        <v>5150</v>
      </c>
      <c r="O12" s="21"/>
      <c r="P12" s="21">
        <v>15000</v>
      </c>
      <c r="Q12" s="21"/>
      <c r="R12" s="21">
        <v>15000</v>
      </c>
      <c r="S12" s="21"/>
      <c r="T12" s="21"/>
      <c r="U12" s="21"/>
      <c r="V12" s="21"/>
      <c r="W12" s="21">
        <v>20150</v>
      </c>
      <c r="X12" s="21"/>
      <c r="Y12" s="21">
        <v>20150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>
        <v>2720</v>
      </c>
      <c r="G13" s="21"/>
      <c r="H13" s="21"/>
      <c r="I13" s="21"/>
      <c r="J13" s="21"/>
      <c r="K13" s="21"/>
      <c r="L13" s="21">
        <v>2358</v>
      </c>
      <c r="M13" s="21"/>
      <c r="N13" s="21">
        <v>2358</v>
      </c>
      <c r="O13" s="21"/>
      <c r="P13" s="21"/>
      <c r="Q13" s="21"/>
      <c r="R13" s="21"/>
      <c r="S13" s="21"/>
      <c r="T13" s="21"/>
      <c r="U13" s="21"/>
      <c r="V13" s="21"/>
      <c r="W13" s="21">
        <v>2358</v>
      </c>
      <c r="X13" s="21">
        <v>2034</v>
      </c>
      <c r="Y13" s="21">
        <v>324</v>
      </c>
      <c r="Z13" s="6">
        <v>15.93</v>
      </c>
      <c r="AA13" s="28">
        <v>2720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75296173</v>
      </c>
      <c r="D15" s="16">
        <f>SUM(D16:D18)</f>
        <v>0</v>
      </c>
      <c r="E15" s="17">
        <f t="shared" si="2"/>
        <v>77000000</v>
      </c>
      <c r="F15" s="18">
        <f t="shared" si="2"/>
        <v>77000000</v>
      </c>
      <c r="G15" s="18">
        <f t="shared" si="2"/>
        <v>0</v>
      </c>
      <c r="H15" s="18">
        <f t="shared" si="2"/>
        <v>3213105</v>
      </c>
      <c r="I15" s="18">
        <f t="shared" si="2"/>
        <v>0</v>
      </c>
      <c r="J15" s="18">
        <f t="shared" si="2"/>
        <v>3213105</v>
      </c>
      <c r="K15" s="18">
        <f t="shared" si="2"/>
        <v>1007590</v>
      </c>
      <c r="L15" s="18">
        <f t="shared" si="2"/>
        <v>1619645</v>
      </c>
      <c r="M15" s="18">
        <f t="shared" si="2"/>
        <v>7327890</v>
      </c>
      <c r="N15" s="18">
        <f t="shared" si="2"/>
        <v>9955125</v>
      </c>
      <c r="O15" s="18">
        <f t="shared" si="2"/>
        <v>1857507</v>
      </c>
      <c r="P15" s="18">
        <f t="shared" si="2"/>
        <v>0</v>
      </c>
      <c r="Q15" s="18">
        <f t="shared" si="2"/>
        <v>11154899</v>
      </c>
      <c r="R15" s="18">
        <f t="shared" si="2"/>
        <v>13012406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26180636</v>
      </c>
      <c r="X15" s="18">
        <f t="shared" si="2"/>
        <v>57749958</v>
      </c>
      <c r="Y15" s="18">
        <f t="shared" si="2"/>
        <v>-31569322</v>
      </c>
      <c r="Z15" s="4">
        <f>+IF(X15&lt;&gt;0,+(Y15/X15)*100,0)</f>
        <v>-54.66553239744347</v>
      </c>
      <c r="AA15" s="30">
        <f>SUM(AA16:AA18)</f>
        <v>77000000</v>
      </c>
    </row>
    <row r="16" spans="1:27" ht="13.5">
      <c r="A16" s="5" t="s">
        <v>42</v>
      </c>
      <c r="B16" s="3"/>
      <c r="C16" s="19">
        <v>30200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75265973</v>
      </c>
      <c r="D17" s="19"/>
      <c r="E17" s="20">
        <v>77000000</v>
      </c>
      <c r="F17" s="21">
        <v>77000000</v>
      </c>
      <c r="G17" s="21"/>
      <c r="H17" s="21">
        <v>3213105</v>
      </c>
      <c r="I17" s="21"/>
      <c r="J17" s="21">
        <v>3213105</v>
      </c>
      <c r="K17" s="21">
        <v>1007590</v>
      </c>
      <c r="L17" s="21">
        <v>1619645</v>
      </c>
      <c r="M17" s="21">
        <v>7327890</v>
      </c>
      <c r="N17" s="21">
        <v>9955125</v>
      </c>
      <c r="O17" s="21">
        <v>1857507</v>
      </c>
      <c r="P17" s="21"/>
      <c r="Q17" s="21">
        <v>11154899</v>
      </c>
      <c r="R17" s="21">
        <v>13012406</v>
      </c>
      <c r="S17" s="21"/>
      <c r="T17" s="21"/>
      <c r="U17" s="21"/>
      <c r="V17" s="21"/>
      <c r="W17" s="21">
        <v>26180636</v>
      </c>
      <c r="X17" s="21">
        <v>57749958</v>
      </c>
      <c r="Y17" s="21">
        <v>-31569322</v>
      </c>
      <c r="Z17" s="6">
        <v>-54.67</v>
      </c>
      <c r="AA17" s="28">
        <v>77000000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112738645</v>
      </c>
      <c r="D19" s="16">
        <f>SUM(D20:D23)</f>
        <v>0</v>
      </c>
      <c r="E19" s="17">
        <f t="shared" si="3"/>
        <v>204797000</v>
      </c>
      <c r="F19" s="18">
        <f t="shared" si="3"/>
        <v>206712852</v>
      </c>
      <c r="G19" s="18">
        <f t="shared" si="3"/>
        <v>0</v>
      </c>
      <c r="H19" s="18">
        <f t="shared" si="3"/>
        <v>637365</v>
      </c>
      <c r="I19" s="18">
        <f t="shared" si="3"/>
        <v>841464</v>
      </c>
      <c r="J19" s="18">
        <f t="shared" si="3"/>
        <v>1478829</v>
      </c>
      <c r="K19" s="18">
        <f t="shared" si="3"/>
        <v>1947245</v>
      </c>
      <c r="L19" s="18">
        <f t="shared" si="3"/>
        <v>1109783</v>
      </c>
      <c r="M19" s="18">
        <f t="shared" si="3"/>
        <v>14170319</v>
      </c>
      <c r="N19" s="18">
        <f t="shared" si="3"/>
        <v>17227347</v>
      </c>
      <c r="O19" s="18">
        <f t="shared" si="3"/>
        <v>9659104</v>
      </c>
      <c r="P19" s="18">
        <f t="shared" si="3"/>
        <v>1077883</v>
      </c>
      <c r="Q19" s="18">
        <f t="shared" si="3"/>
        <v>38838488</v>
      </c>
      <c r="R19" s="18">
        <f t="shared" si="3"/>
        <v>49575475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68281651</v>
      </c>
      <c r="X19" s="18">
        <f t="shared" si="3"/>
        <v>155034612</v>
      </c>
      <c r="Y19" s="18">
        <f t="shared" si="3"/>
        <v>-86752961</v>
      </c>
      <c r="Z19" s="4">
        <f>+IF(X19&lt;&gt;0,+(Y19/X19)*100,0)</f>
        <v>-55.957156844434195</v>
      </c>
      <c r="AA19" s="30">
        <f>SUM(AA20:AA23)</f>
        <v>206712852</v>
      </c>
    </row>
    <row r="20" spans="1:27" ht="13.5">
      <c r="A20" s="5" t="s">
        <v>46</v>
      </c>
      <c r="B20" s="3"/>
      <c r="C20" s="19">
        <v>974635</v>
      </c>
      <c r="D20" s="19"/>
      <c r="E20" s="20">
        <v>16787000</v>
      </c>
      <c r="F20" s="21">
        <v>18702852</v>
      </c>
      <c r="G20" s="21"/>
      <c r="H20" s="21">
        <v>637365</v>
      </c>
      <c r="I20" s="21"/>
      <c r="J20" s="21">
        <v>637365</v>
      </c>
      <c r="K20" s="21">
        <v>779976</v>
      </c>
      <c r="L20" s="21"/>
      <c r="M20" s="21"/>
      <c r="N20" s="21">
        <v>779976</v>
      </c>
      <c r="O20" s="21">
        <v>617500</v>
      </c>
      <c r="P20" s="21"/>
      <c r="Q20" s="21">
        <v>3212735</v>
      </c>
      <c r="R20" s="21">
        <v>3830235</v>
      </c>
      <c r="S20" s="21"/>
      <c r="T20" s="21"/>
      <c r="U20" s="21"/>
      <c r="V20" s="21"/>
      <c r="W20" s="21">
        <v>5247576</v>
      </c>
      <c r="X20" s="21">
        <v>14027130</v>
      </c>
      <c r="Y20" s="21">
        <v>-8779554</v>
      </c>
      <c r="Z20" s="6">
        <v>-62.59</v>
      </c>
      <c r="AA20" s="28">
        <v>18702852</v>
      </c>
    </row>
    <row r="21" spans="1:27" ht="13.5">
      <c r="A21" s="5" t="s">
        <v>47</v>
      </c>
      <c r="B21" s="3"/>
      <c r="C21" s="19">
        <v>87616747</v>
      </c>
      <c r="D21" s="19"/>
      <c r="E21" s="20">
        <v>135000000</v>
      </c>
      <c r="F21" s="21">
        <v>135000000</v>
      </c>
      <c r="G21" s="21"/>
      <c r="H21" s="21"/>
      <c r="I21" s="21"/>
      <c r="J21" s="21"/>
      <c r="K21" s="21"/>
      <c r="L21" s="21">
        <v>434783</v>
      </c>
      <c r="M21" s="21">
        <v>8601684</v>
      </c>
      <c r="N21" s="21">
        <v>9036467</v>
      </c>
      <c r="O21" s="21">
        <v>6233766</v>
      </c>
      <c r="P21" s="21">
        <v>1077883</v>
      </c>
      <c r="Q21" s="21">
        <v>19255392</v>
      </c>
      <c r="R21" s="21">
        <v>26567041</v>
      </c>
      <c r="S21" s="21"/>
      <c r="T21" s="21"/>
      <c r="U21" s="21"/>
      <c r="V21" s="21"/>
      <c r="W21" s="21">
        <v>35603508</v>
      </c>
      <c r="X21" s="21">
        <v>101249991</v>
      </c>
      <c r="Y21" s="21">
        <v>-65646483</v>
      </c>
      <c r="Z21" s="6">
        <v>-64.84</v>
      </c>
      <c r="AA21" s="28">
        <v>135000000</v>
      </c>
    </row>
    <row r="22" spans="1:27" ht="13.5">
      <c r="A22" s="5" t="s">
        <v>48</v>
      </c>
      <c r="B22" s="3"/>
      <c r="C22" s="22">
        <v>24127363</v>
      </c>
      <c r="D22" s="22"/>
      <c r="E22" s="23">
        <v>53010000</v>
      </c>
      <c r="F22" s="24">
        <v>53010000</v>
      </c>
      <c r="G22" s="24"/>
      <c r="H22" s="24"/>
      <c r="I22" s="24">
        <v>841464</v>
      </c>
      <c r="J22" s="24">
        <v>841464</v>
      </c>
      <c r="K22" s="24">
        <v>1167269</v>
      </c>
      <c r="L22" s="24">
        <v>675000</v>
      </c>
      <c r="M22" s="24">
        <v>5568635</v>
      </c>
      <c r="N22" s="24">
        <v>7410904</v>
      </c>
      <c r="O22" s="24">
        <v>2807838</v>
      </c>
      <c r="P22" s="24"/>
      <c r="Q22" s="24">
        <v>16370361</v>
      </c>
      <c r="R22" s="24">
        <v>19178199</v>
      </c>
      <c r="S22" s="24"/>
      <c r="T22" s="24"/>
      <c r="U22" s="24"/>
      <c r="V22" s="24"/>
      <c r="W22" s="24">
        <v>27430567</v>
      </c>
      <c r="X22" s="24">
        <v>39757491</v>
      </c>
      <c r="Y22" s="24">
        <v>-12326924</v>
      </c>
      <c r="Z22" s="7">
        <v>-31.01</v>
      </c>
      <c r="AA22" s="29">
        <v>53010000</v>
      </c>
    </row>
    <row r="23" spans="1:27" ht="13.5">
      <c r="A23" s="5" t="s">
        <v>49</v>
      </c>
      <c r="B23" s="3"/>
      <c r="C23" s="19">
        <v>19900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210409555</v>
      </c>
      <c r="D25" s="50">
        <f>+D5+D9+D15+D19+D24</f>
        <v>0</v>
      </c>
      <c r="E25" s="51">
        <f t="shared" si="4"/>
        <v>281797000</v>
      </c>
      <c r="F25" s="52">
        <f t="shared" si="4"/>
        <v>283992742</v>
      </c>
      <c r="G25" s="52">
        <f t="shared" si="4"/>
        <v>0</v>
      </c>
      <c r="H25" s="52">
        <f t="shared" si="4"/>
        <v>3850470</v>
      </c>
      <c r="I25" s="52">
        <f t="shared" si="4"/>
        <v>993464</v>
      </c>
      <c r="J25" s="52">
        <f t="shared" si="4"/>
        <v>4843934</v>
      </c>
      <c r="K25" s="52">
        <f t="shared" si="4"/>
        <v>2998353</v>
      </c>
      <c r="L25" s="52">
        <f t="shared" si="4"/>
        <v>2757486</v>
      </c>
      <c r="M25" s="52">
        <f t="shared" si="4"/>
        <v>21577326</v>
      </c>
      <c r="N25" s="52">
        <f t="shared" si="4"/>
        <v>27333165</v>
      </c>
      <c r="O25" s="52">
        <f t="shared" si="4"/>
        <v>11546411</v>
      </c>
      <c r="P25" s="52">
        <f t="shared" si="4"/>
        <v>1092883</v>
      </c>
      <c r="Q25" s="52">
        <f t="shared" si="4"/>
        <v>50824422</v>
      </c>
      <c r="R25" s="52">
        <f t="shared" si="4"/>
        <v>63463716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95640815</v>
      </c>
      <c r="X25" s="52">
        <f t="shared" si="4"/>
        <v>212994468</v>
      </c>
      <c r="Y25" s="52">
        <f t="shared" si="4"/>
        <v>-117353653</v>
      </c>
      <c r="Z25" s="53">
        <f>+IF(X25&lt;&gt;0,+(Y25/X25)*100,0)</f>
        <v>-55.09704270817024</v>
      </c>
      <c r="AA25" s="54">
        <f>+AA5+AA9+AA15+AA19+AA24</f>
        <v>283992742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186761062</v>
      </c>
      <c r="D28" s="19"/>
      <c r="E28" s="20">
        <v>281797000</v>
      </c>
      <c r="F28" s="21">
        <v>281797000</v>
      </c>
      <c r="G28" s="21"/>
      <c r="H28" s="21">
        <v>3850470</v>
      </c>
      <c r="I28" s="21">
        <v>841464</v>
      </c>
      <c r="J28" s="21">
        <v>4691934</v>
      </c>
      <c r="K28" s="21">
        <v>2954835</v>
      </c>
      <c r="L28" s="21">
        <v>2729428</v>
      </c>
      <c r="M28" s="21">
        <v>21498209</v>
      </c>
      <c r="N28" s="21">
        <v>27182472</v>
      </c>
      <c r="O28" s="21">
        <v>9481770</v>
      </c>
      <c r="P28" s="21">
        <v>1077883</v>
      </c>
      <c r="Q28" s="21">
        <v>47582437</v>
      </c>
      <c r="R28" s="21">
        <v>58142090</v>
      </c>
      <c r="S28" s="21"/>
      <c r="T28" s="21"/>
      <c r="U28" s="21"/>
      <c r="V28" s="21"/>
      <c r="W28" s="21">
        <v>90016496</v>
      </c>
      <c r="X28" s="21">
        <v>211347684</v>
      </c>
      <c r="Y28" s="21">
        <v>-121331188</v>
      </c>
      <c r="Z28" s="6">
        <v>-57.41</v>
      </c>
      <c r="AA28" s="19">
        <v>281797000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186761062</v>
      </c>
      <c r="D32" s="25">
        <f>SUM(D28:D31)</f>
        <v>0</v>
      </c>
      <c r="E32" s="26">
        <f t="shared" si="5"/>
        <v>281797000</v>
      </c>
      <c r="F32" s="27">
        <f t="shared" si="5"/>
        <v>281797000</v>
      </c>
      <c r="G32" s="27">
        <f t="shared" si="5"/>
        <v>0</v>
      </c>
      <c r="H32" s="27">
        <f t="shared" si="5"/>
        <v>3850470</v>
      </c>
      <c r="I32" s="27">
        <f t="shared" si="5"/>
        <v>841464</v>
      </c>
      <c r="J32" s="27">
        <f t="shared" si="5"/>
        <v>4691934</v>
      </c>
      <c r="K32" s="27">
        <f t="shared" si="5"/>
        <v>2954835</v>
      </c>
      <c r="L32" s="27">
        <f t="shared" si="5"/>
        <v>2729428</v>
      </c>
      <c r="M32" s="27">
        <f t="shared" si="5"/>
        <v>21498209</v>
      </c>
      <c r="N32" s="27">
        <f t="shared" si="5"/>
        <v>27182472</v>
      </c>
      <c r="O32" s="27">
        <f t="shared" si="5"/>
        <v>9481770</v>
      </c>
      <c r="P32" s="27">
        <f t="shared" si="5"/>
        <v>1077883</v>
      </c>
      <c r="Q32" s="27">
        <f t="shared" si="5"/>
        <v>47582437</v>
      </c>
      <c r="R32" s="27">
        <f t="shared" si="5"/>
        <v>58142090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90016496</v>
      </c>
      <c r="X32" s="27">
        <f t="shared" si="5"/>
        <v>211347684</v>
      </c>
      <c r="Y32" s="27">
        <f t="shared" si="5"/>
        <v>-121331188</v>
      </c>
      <c r="Z32" s="13">
        <f>+IF(X32&lt;&gt;0,+(Y32/X32)*100,0)</f>
        <v>-57.40833573553614</v>
      </c>
      <c r="AA32" s="31">
        <f>SUM(AA28:AA31)</f>
        <v>281797000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23673993</v>
      </c>
      <c r="D35" s="19"/>
      <c r="E35" s="20"/>
      <c r="F35" s="21">
        <v>2195742</v>
      </c>
      <c r="G35" s="21"/>
      <c r="H35" s="21"/>
      <c r="I35" s="21">
        <v>152000</v>
      </c>
      <c r="J35" s="21">
        <v>152000</v>
      </c>
      <c r="K35" s="21">
        <v>43518</v>
      </c>
      <c r="L35" s="21">
        <v>28058</v>
      </c>
      <c r="M35" s="21">
        <v>79117</v>
      </c>
      <c r="N35" s="21">
        <v>150693</v>
      </c>
      <c r="O35" s="21">
        <v>2064641</v>
      </c>
      <c r="P35" s="21">
        <v>15000</v>
      </c>
      <c r="Q35" s="21">
        <v>3241985</v>
      </c>
      <c r="R35" s="21">
        <v>5321626</v>
      </c>
      <c r="S35" s="21"/>
      <c r="T35" s="21"/>
      <c r="U35" s="21"/>
      <c r="V35" s="21"/>
      <c r="W35" s="21">
        <v>5624319</v>
      </c>
      <c r="X35" s="21">
        <v>1646784</v>
      </c>
      <c r="Y35" s="21">
        <v>3977535</v>
      </c>
      <c r="Z35" s="6">
        <v>241.53</v>
      </c>
      <c r="AA35" s="28">
        <v>2195742</v>
      </c>
    </row>
    <row r="36" spans="1:27" ht="13.5">
      <c r="A36" s="60" t="s">
        <v>62</v>
      </c>
      <c r="B36" s="10"/>
      <c r="C36" s="61">
        <f aca="true" t="shared" si="6" ref="C36:Y36">SUM(C32:C35)</f>
        <v>210435055</v>
      </c>
      <c r="D36" s="61">
        <f>SUM(D32:D35)</f>
        <v>0</v>
      </c>
      <c r="E36" s="62">
        <f t="shared" si="6"/>
        <v>281797000</v>
      </c>
      <c r="F36" s="63">
        <f t="shared" si="6"/>
        <v>283992742</v>
      </c>
      <c r="G36" s="63">
        <f t="shared" si="6"/>
        <v>0</v>
      </c>
      <c r="H36" s="63">
        <f t="shared" si="6"/>
        <v>3850470</v>
      </c>
      <c r="I36" s="63">
        <f t="shared" si="6"/>
        <v>993464</v>
      </c>
      <c r="J36" s="63">
        <f t="shared" si="6"/>
        <v>4843934</v>
      </c>
      <c r="K36" s="63">
        <f t="shared" si="6"/>
        <v>2998353</v>
      </c>
      <c r="L36" s="63">
        <f t="shared" si="6"/>
        <v>2757486</v>
      </c>
      <c r="M36" s="63">
        <f t="shared" si="6"/>
        <v>21577326</v>
      </c>
      <c r="N36" s="63">
        <f t="shared" si="6"/>
        <v>27333165</v>
      </c>
      <c r="O36" s="63">
        <f t="shared" si="6"/>
        <v>11546411</v>
      </c>
      <c r="P36" s="63">
        <f t="shared" si="6"/>
        <v>1092883</v>
      </c>
      <c r="Q36" s="63">
        <f t="shared" si="6"/>
        <v>50824422</v>
      </c>
      <c r="R36" s="63">
        <f t="shared" si="6"/>
        <v>63463716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95640815</v>
      </c>
      <c r="X36" s="63">
        <f t="shared" si="6"/>
        <v>212994468</v>
      </c>
      <c r="Y36" s="63">
        <f t="shared" si="6"/>
        <v>-117353653</v>
      </c>
      <c r="Z36" s="64">
        <f>+IF(X36&lt;&gt;0,+(Y36/X36)*100,0)</f>
        <v>-55.09704270817024</v>
      </c>
      <c r="AA36" s="65">
        <f>SUM(AA32:AA35)</f>
        <v>283992742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1638730</v>
      </c>
      <c r="D5" s="16">
        <f>SUM(D6:D8)</f>
        <v>0</v>
      </c>
      <c r="E5" s="17">
        <f t="shared" si="0"/>
        <v>408264100</v>
      </c>
      <c r="F5" s="18">
        <f t="shared" si="0"/>
        <v>71133115</v>
      </c>
      <c r="G5" s="18">
        <f t="shared" si="0"/>
        <v>46500</v>
      </c>
      <c r="H5" s="18">
        <f t="shared" si="0"/>
        <v>0</v>
      </c>
      <c r="I5" s="18">
        <f t="shared" si="0"/>
        <v>2449735</v>
      </c>
      <c r="J5" s="18">
        <f t="shared" si="0"/>
        <v>2496235</v>
      </c>
      <c r="K5" s="18">
        <f t="shared" si="0"/>
        <v>1317220</v>
      </c>
      <c r="L5" s="18">
        <f t="shared" si="0"/>
        <v>19050</v>
      </c>
      <c r="M5" s="18">
        <f t="shared" si="0"/>
        <v>602571</v>
      </c>
      <c r="N5" s="18">
        <f t="shared" si="0"/>
        <v>1938841</v>
      </c>
      <c r="O5" s="18">
        <f t="shared" si="0"/>
        <v>0</v>
      </c>
      <c r="P5" s="18">
        <f t="shared" si="0"/>
        <v>1124081</v>
      </c>
      <c r="Q5" s="18">
        <f t="shared" si="0"/>
        <v>607567</v>
      </c>
      <c r="R5" s="18">
        <f t="shared" si="0"/>
        <v>1731648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6166724</v>
      </c>
      <c r="X5" s="18">
        <f t="shared" si="0"/>
        <v>53349835</v>
      </c>
      <c r="Y5" s="18">
        <f t="shared" si="0"/>
        <v>-47183111</v>
      </c>
      <c r="Z5" s="4">
        <f>+IF(X5&lt;&gt;0,+(Y5/X5)*100,0)</f>
        <v>-88.440968936455</v>
      </c>
      <c r="AA5" s="16">
        <f>SUM(AA6:AA8)</f>
        <v>71133115</v>
      </c>
    </row>
    <row r="6" spans="1:27" ht="13.5">
      <c r="A6" s="5" t="s">
        <v>32</v>
      </c>
      <c r="B6" s="3"/>
      <c r="C6" s="19">
        <v>1030034</v>
      </c>
      <c r="D6" s="19"/>
      <c r="E6" s="20">
        <v>31485000</v>
      </c>
      <c r="F6" s="21">
        <v>36806115</v>
      </c>
      <c r="G6" s="21">
        <v>46500</v>
      </c>
      <c r="H6" s="21"/>
      <c r="I6" s="21">
        <v>2049935</v>
      </c>
      <c r="J6" s="21">
        <v>2096435</v>
      </c>
      <c r="K6" s="21">
        <v>1289220</v>
      </c>
      <c r="L6" s="21"/>
      <c r="M6" s="21">
        <v>602571</v>
      </c>
      <c r="N6" s="21">
        <v>1891791</v>
      </c>
      <c r="O6" s="21"/>
      <c r="P6" s="21">
        <v>368591</v>
      </c>
      <c r="Q6" s="21">
        <v>607567</v>
      </c>
      <c r="R6" s="21">
        <v>976158</v>
      </c>
      <c r="S6" s="21"/>
      <c r="T6" s="21"/>
      <c r="U6" s="21"/>
      <c r="V6" s="21"/>
      <c r="W6" s="21">
        <v>4964384</v>
      </c>
      <c r="X6" s="21">
        <v>27604584</v>
      </c>
      <c r="Y6" s="21">
        <v>-22640200</v>
      </c>
      <c r="Z6" s="6">
        <v>-82.02</v>
      </c>
      <c r="AA6" s="28">
        <v>36806115</v>
      </c>
    </row>
    <row r="7" spans="1:27" ht="13.5">
      <c r="A7" s="5" t="s">
        <v>33</v>
      </c>
      <c r="B7" s="3"/>
      <c r="C7" s="22">
        <v>608696</v>
      </c>
      <c r="D7" s="22"/>
      <c r="E7" s="23">
        <v>376521100</v>
      </c>
      <c r="F7" s="24">
        <v>34319000</v>
      </c>
      <c r="G7" s="24"/>
      <c r="H7" s="24"/>
      <c r="I7" s="24">
        <v>399800</v>
      </c>
      <c r="J7" s="24">
        <v>399800</v>
      </c>
      <c r="K7" s="24">
        <v>28000</v>
      </c>
      <c r="L7" s="24">
        <v>19050</v>
      </c>
      <c r="M7" s="24"/>
      <c r="N7" s="24">
        <v>47050</v>
      </c>
      <c r="O7" s="24"/>
      <c r="P7" s="24">
        <v>755490</v>
      </c>
      <c r="Q7" s="24"/>
      <c r="R7" s="24">
        <v>755490</v>
      </c>
      <c r="S7" s="24"/>
      <c r="T7" s="24"/>
      <c r="U7" s="24"/>
      <c r="V7" s="24"/>
      <c r="W7" s="24">
        <v>1202340</v>
      </c>
      <c r="X7" s="24">
        <v>25739252</v>
      </c>
      <c r="Y7" s="24">
        <v>-24536912</v>
      </c>
      <c r="Z7" s="7">
        <v>-95.33</v>
      </c>
      <c r="AA7" s="29">
        <v>34319000</v>
      </c>
    </row>
    <row r="8" spans="1:27" ht="13.5">
      <c r="A8" s="5" t="s">
        <v>34</v>
      </c>
      <c r="B8" s="3"/>
      <c r="C8" s="19"/>
      <c r="D8" s="19"/>
      <c r="E8" s="20">
        <v>258000</v>
      </c>
      <c r="F8" s="21">
        <v>8000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5999</v>
      </c>
      <c r="Y8" s="21">
        <v>-5999</v>
      </c>
      <c r="Z8" s="6">
        <v>-100</v>
      </c>
      <c r="AA8" s="28">
        <v>8000</v>
      </c>
    </row>
    <row r="9" spans="1:27" ht="13.5">
      <c r="A9" s="2" t="s">
        <v>35</v>
      </c>
      <c r="B9" s="3"/>
      <c r="C9" s="16">
        <f aca="true" t="shared" si="1" ref="C9:Y9">SUM(C10:C14)</f>
        <v>472059</v>
      </c>
      <c r="D9" s="16">
        <f>SUM(D10:D14)</f>
        <v>0</v>
      </c>
      <c r="E9" s="17">
        <f t="shared" si="1"/>
        <v>53537280</v>
      </c>
      <c r="F9" s="18">
        <f t="shared" si="1"/>
        <v>53635346</v>
      </c>
      <c r="G9" s="18">
        <f t="shared" si="1"/>
        <v>5070840</v>
      </c>
      <c r="H9" s="18">
        <f t="shared" si="1"/>
        <v>-83449</v>
      </c>
      <c r="I9" s="18">
        <f t="shared" si="1"/>
        <v>322240</v>
      </c>
      <c r="J9" s="18">
        <f t="shared" si="1"/>
        <v>5309631</v>
      </c>
      <c r="K9" s="18">
        <f t="shared" si="1"/>
        <v>335350</v>
      </c>
      <c r="L9" s="18">
        <f t="shared" si="1"/>
        <v>105320</v>
      </c>
      <c r="M9" s="18">
        <f t="shared" si="1"/>
        <v>1751428</v>
      </c>
      <c r="N9" s="18">
        <f t="shared" si="1"/>
        <v>2192098</v>
      </c>
      <c r="O9" s="18">
        <f t="shared" si="1"/>
        <v>0</v>
      </c>
      <c r="P9" s="18">
        <f t="shared" si="1"/>
        <v>168072</v>
      </c>
      <c r="Q9" s="18">
        <f t="shared" si="1"/>
        <v>60823</v>
      </c>
      <c r="R9" s="18">
        <f t="shared" si="1"/>
        <v>228895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7730624</v>
      </c>
      <c r="X9" s="18">
        <f t="shared" si="1"/>
        <v>40311302</v>
      </c>
      <c r="Y9" s="18">
        <f t="shared" si="1"/>
        <v>-32580678</v>
      </c>
      <c r="Z9" s="4">
        <f>+IF(X9&lt;&gt;0,+(Y9/X9)*100,0)</f>
        <v>-80.82268838649766</v>
      </c>
      <c r="AA9" s="30">
        <f>SUM(AA10:AA14)</f>
        <v>53635346</v>
      </c>
    </row>
    <row r="10" spans="1:27" ht="13.5">
      <c r="A10" s="5" t="s">
        <v>36</v>
      </c>
      <c r="B10" s="3"/>
      <c r="C10" s="19">
        <v>354985</v>
      </c>
      <c r="D10" s="19"/>
      <c r="E10" s="20">
        <v>46405000</v>
      </c>
      <c r="F10" s="21">
        <v>45808168</v>
      </c>
      <c r="G10" s="21">
        <v>5070840</v>
      </c>
      <c r="H10" s="21"/>
      <c r="I10" s="21">
        <v>322240</v>
      </c>
      <c r="J10" s="21">
        <v>5393080</v>
      </c>
      <c r="K10" s="21">
        <v>165350</v>
      </c>
      <c r="L10" s="21">
        <v>36530</v>
      </c>
      <c r="M10" s="21"/>
      <c r="N10" s="21">
        <v>201880</v>
      </c>
      <c r="O10" s="21"/>
      <c r="P10" s="21">
        <v>168072</v>
      </c>
      <c r="Q10" s="21">
        <v>60823</v>
      </c>
      <c r="R10" s="21">
        <v>228895</v>
      </c>
      <c r="S10" s="21"/>
      <c r="T10" s="21"/>
      <c r="U10" s="21"/>
      <c r="V10" s="21"/>
      <c r="W10" s="21">
        <v>5823855</v>
      </c>
      <c r="X10" s="21">
        <v>34381126</v>
      </c>
      <c r="Y10" s="21">
        <v>-28557271</v>
      </c>
      <c r="Z10" s="6">
        <v>-83.06</v>
      </c>
      <c r="AA10" s="28">
        <v>45808168</v>
      </c>
    </row>
    <row r="11" spans="1:27" ht="13.5">
      <c r="A11" s="5" t="s">
        <v>37</v>
      </c>
      <c r="B11" s="3"/>
      <c r="C11" s="19">
        <v>15600</v>
      </c>
      <c r="D11" s="19"/>
      <c r="E11" s="20">
        <v>1132280</v>
      </c>
      <c r="F11" s="21">
        <v>1060750</v>
      </c>
      <c r="G11" s="21"/>
      <c r="H11" s="21"/>
      <c r="I11" s="21"/>
      <c r="J11" s="21"/>
      <c r="K11" s="21">
        <v>170000</v>
      </c>
      <c r="L11" s="21">
        <v>68790</v>
      </c>
      <c r="M11" s="21"/>
      <c r="N11" s="21">
        <v>238790</v>
      </c>
      <c r="O11" s="21"/>
      <c r="P11" s="21"/>
      <c r="Q11" s="21"/>
      <c r="R11" s="21"/>
      <c r="S11" s="21"/>
      <c r="T11" s="21"/>
      <c r="U11" s="21"/>
      <c r="V11" s="21"/>
      <c r="W11" s="21">
        <v>238790</v>
      </c>
      <c r="X11" s="21">
        <v>855355</v>
      </c>
      <c r="Y11" s="21">
        <v>-616565</v>
      </c>
      <c r="Z11" s="6">
        <v>-72.08</v>
      </c>
      <c r="AA11" s="28">
        <v>1060750</v>
      </c>
    </row>
    <row r="12" spans="1:27" ht="13.5">
      <c r="A12" s="5" t="s">
        <v>38</v>
      </c>
      <c r="B12" s="3"/>
      <c r="C12" s="19">
        <v>101474</v>
      </c>
      <c r="D12" s="19"/>
      <c r="E12" s="20">
        <v>3500000</v>
      </c>
      <c r="F12" s="21">
        <v>4266428</v>
      </c>
      <c r="G12" s="21"/>
      <c r="H12" s="21">
        <v>-83449</v>
      </c>
      <c r="I12" s="21"/>
      <c r="J12" s="21">
        <v>-83449</v>
      </c>
      <c r="K12" s="21"/>
      <c r="L12" s="21"/>
      <c r="M12" s="21">
        <v>1751428</v>
      </c>
      <c r="N12" s="21">
        <v>1751428</v>
      </c>
      <c r="O12" s="21"/>
      <c r="P12" s="21"/>
      <c r="Q12" s="21"/>
      <c r="R12" s="21"/>
      <c r="S12" s="21"/>
      <c r="T12" s="21"/>
      <c r="U12" s="21"/>
      <c r="V12" s="21"/>
      <c r="W12" s="21">
        <v>1667979</v>
      </c>
      <c r="X12" s="21">
        <v>3199820</v>
      </c>
      <c r="Y12" s="21">
        <v>-1531841</v>
      </c>
      <c r="Z12" s="6">
        <v>-47.87</v>
      </c>
      <c r="AA12" s="28">
        <v>4266428</v>
      </c>
    </row>
    <row r="13" spans="1:27" ht="13.5">
      <c r="A13" s="5" t="s">
        <v>39</v>
      </c>
      <c r="B13" s="3"/>
      <c r="C13" s="19"/>
      <c r="D13" s="19"/>
      <c r="E13" s="20">
        <v>2500000</v>
      </c>
      <c r="F13" s="21">
        <v>2500000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1875001</v>
      </c>
      <c r="Y13" s="21">
        <v>-1875001</v>
      </c>
      <c r="Z13" s="6">
        <v>-100</v>
      </c>
      <c r="AA13" s="28">
        <v>2500000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36191399</v>
      </c>
      <c r="D15" s="16">
        <f>SUM(D16:D18)</f>
        <v>0</v>
      </c>
      <c r="E15" s="17">
        <f t="shared" si="2"/>
        <v>329266839</v>
      </c>
      <c r="F15" s="18">
        <f t="shared" si="2"/>
        <v>420247013</v>
      </c>
      <c r="G15" s="18">
        <f t="shared" si="2"/>
        <v>14713179</v>
      </c>
      <c r="H15" s="18">
        <f t="shared" si="2"/>
        <v>30279701</v>
      </c>
      <c r="I15" s="18">
        <f t="shared" si="2"/>
        <v>15195735</v>
      </c>
      <c r="J15" s="18">
        <f t="shared" si="2"/>
        <v>60188615</v>
      </c>
      <c r="K15" s="18">
        <f t="shared" si="2"/>
        <v>28898500</v>
      </c>
      <c r="L15" s="18">
        <f t="shared" si="2"/>
        <v>31170918</v>
      </c>
      <c r="M15" s="18">
        <f t="shared" si="2"/>
        <v>5330693</v>
      </c>
      <c r="N15" s="18">
        <f t="shared" si="2"/>
        <v>65400111</v>
      </c>
      <c r="O15" s="18">
        <f t="shared" si="2"/>
        <v>11525343</v>
      </c>
      <c r="P15" s="18">
        <f t="shared" si="2"/>
        <v>27923346</v>
      </c>
      <c r="Q15" s="18">
        <f t="shared" si="2"/>
        <v>19758720</v>
      </c>
      <c r="R15" s="18">
        <f t="shared" si="2"/>
        <v>59207409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184796135</v>
      </c>
      <c r="X15" s="18">
        <f t="shared" si="2"/>
        <v>315085256</v>
      </c>
      <c r="Y15" s="18">
        <f t="shared" si="2"/>
        <v>-130289121</v>
      </c>
      <c r="Z15" s="4">
        <f>+IF(X15&lt;&gt;0,+(Y15/X15)*100,0)</f>
        <v>-41.350434055219644</v>
      </c>
      <c r="AA15" s="30">
        <f>SUM(AA16:AA18)</f>
        <v>420247013</v>
      </c>
    </row>
    <row r="16" spans="1:27" ht="13.5">
      <c r="A16" s="5" t="s">
        <v>42</v>
      </c>
      <c r="B16" s="3"/>
      <c r="C16" s="19">
        <v>4343484</v>
      </c>
      <c r="D16" s="19"/>
      <c r="E16" s="20">
        <v>129600000</v>
      </c>
      <c r="F16" s="21">
        <v>150131250</v>
      </c>
      <c r="G16" s="21">
        <v>1339616</v>
      </c>
      <c r="H16" s="21">
        <v>6748894</v>
      </c>
      <c r="I16" s="21">
        <v>3706608</v>
      </c>
      <c r="J16" s="21">
        <v>11795118</v>
      </c>
      <c r="K16" s="21">
        <v>8185952</v>
      </c>
      <c r="L16" s="21">
        <v>-59177</v>
      </c>
      <c r="M16" s="21">
        <v>2775107</v>
      </c>
      <c r="N16" s="21">
        <v>10901882</v>
      </c>
      <c r="O16" s="21">
        <v>90000</v>
      </c>
      <c r="P16" s="21">
        <v>12914950</v>
      </c>
      <c r="Q16" s="21">
        <v>3870344</v>
      </c>
      <c r="R16" s="21">
        <v>16875294</v>
      </c>
      <c r="S16" s="21"/>
      <c r="T16" s="21"/>
      <c r="U16" s="21"/>
      <c r="V16" s="21"/>
      <c r="W16" s="21">
        <v>39572294</v>
      </c>
      <c r="X16" s="21">
        <v>112498437</v>
      </c>
      <c r="Y16" s="21">
        <v>-72926143</v>
      </c>
      <c r="Z16" s="6">
        <v>-64.82</v>
      </c>
      <c r="AA16" s="28">
        <v>150131250</v>
      </c>
    </row>
    <row r="17" spans="1:27" ht="13.5">
      <c r="A17" s="5" t="s">
        <v>43</v>
      </c>
      <c r="B17" s="3"/>
      <c r="C17" s="19">
        <v>31847915</v>
      </c>
      <c r="D17" s="19"/>
      <c r="E17" s="20">
        <v>199666839</v>
      </c>
      <c r="F17" s="21">
        <v>270115763</v>
      </c>
      <c r="G17" s="21">
        <v>13373563</v>
      </c>
      <c r="H17" s="21">
        <v>23530807</v>
      </c>
      <c r="I17" s="21">
        <v>11489127</v>
      </c>
      <c r="J17" s="21">
        <v>48393497</v>
      </c>
      <c r="K17" s="21">
        <v>20712548</v>
      </c>
      <c r="L17" s="21">
        <v>31230095</v>
      </c>
      <c r="M17" s="21">
        <v>2555586</v>
      </c>
      <c r="N17" s="21">
        <v>54498229</v>
      </c>
      <c r="O17" s="21">
        <v>11435343</v>
      </c>
      <c r="P17" s="21">
        <v>15008396</v>
      </c>
      <c r="Q17" s="21">
        <v>15888376</v>
      </c>
      <c r="R17" s="21">
        <v>42332115</v>
      </c>
      <c r="S17" s="21"/>
      <c r="T17" s="21"/>
      <c r="U17" s="21"/>
      <c r="V17" s="21"/>
      <c r="W17" s="21">
        <v>145223841</v>
      </c>
      <c r="X17" s="21">
        <v>202586819</v>
      </c>
      <c r="Y17" s="21">
        <v>-57362978</v>
      </c>
      <c r="Z17" s="6">
        <v>-28.32</v>
      </c>
      <c r="AA17" s="28">
        <v>270115763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-10019898</v>
      </c>
      <c r="D19" s="16">
        <f>SUM(D20:D23)</f>
        <v>0</v>
      </c>
      <c r="E19" s="17">
        <f t="shared" si="3"/>
        <v>355493710</v>
      </c>
      <c r="F19" s="18">
        <f t="shared" si="3"/>
        <v>284771190</v>
      </c>
      <c r="G19" s="18">
        <f t="shared" si="3"/>
        <v>17013487</v>
      </c>
      <c r="H19" s="18">
        <f t="shared" si="3"/>
        <v>7137127</v>
      </c>
      <c r="I19" s="18">
        <f t="shared" si="3"/>
        <v>6183579</v>
      </c>
      <c r="J19" s="18">
        <f t="shared" si="3"/>
        <v>30334193</v>
      </c>
      <c r="K19" s="18">
        <f t="shared" si="3"/>
        <v>5460255</v>
      </c>
      <c r="L19" s="18">
        <f t="shared" si="3"/>
        <v>12494740</v>
      </c>
      <c r="M19" s="18">
        <f t="shared" si="3"/>
        <v>2231537</v>
      </c>
      <c r="N19" s="18">
        <f t="shared" si="3"/>
        <v>20186532</v>
      </c>
      <c r="O19" s="18">
        <f t="shared" si="3"/>
        <v>1265256</v>
      </c>
      <c r="P19" s="18">
        <f t="shared" si="3"/>
        <v>11369503</v>
      </c>
      <c r="Q19" s="18">
        <f t="shared" si="3"/>
        <v>19096658</v>
      </c>
      <c r="R19" s="18">
        <f t="shared" si="3"/>
        <v>31731417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82252142</v>
      </c>
      <c r="X19" s="18">
        <f t="shared" si="3"/>
        <v>214078383</v>
      </c>
      <c r="Y19" s="18">
        <f t="shared" si="3"/>
        <v>-131826241</v>
      </c>
      <c r="Z19" s="4">
        <f>+IF(X19&lt;&gt;0,+(Y19/X19)*100,0)</f>
        <v>-61.57849249076214</v>
      </c>
      <c r="AA19" s="30">
        <f>SUM(AA20:AA23)</f>
        <v>284771190</v>
      </c>
    </row>
    <row r="20" spans="1:27" ht="13.5">
      <c r="A20" s="5" t="s">
        <v>46</v>
      </c>
      <c r="B20" s="3"/>
      <c r="C20" s="19">
        <v>-9302817</v>
      </c>
      <c r="D20" s="19"/>
      <c r="E20" s="20">
        <v>62300000</v>
      </c>
      <c r="F20" s="21">
        <v>45300002</v>
      </c>
      <c r="G20" s="21">
        <v>16553245</v>
      </c>
      <c r="H20" s="21">
        <v>277266</v>
      </c>
      <c r="I20" s="21">
        <v>5983</v>
      </c>
      <c r="J20" s="21">
        <v>16836494</v>
      </c>
      <c r="K20" s="21"/>
      <c r="L20" s="21">
        <v>2459970</v>
      </c>
      <c r="M20" s="21">
        <v>240905</v>
      </c>
      <c r="N20" s="21">
        <v>2700875</v>
      </c>
      <c r="O20" s="21">
        <v>782923</v>
      </c>
      <c r="P20" s="21">
        <v>17553</v>
      </c>
      <c r="Q20" s="21">
        <v>-193919</v>
      </c>
      <c r="R20" s="21">
        <v>606557</v>
      </c>
      <c r="S20" s="21"/>
      <c r="T20" s="21"/>
      <c r="U20" s="21"/>
      <c r="V20" s="21"/>
      <c r="W20" s="21">
        <v>20143926</v>
      </c>
      <c r="X20" s="21">
        <v>34475003</v>
      </c>
      <c r="Y20" s="21">
        <v>-14331077</v>
      </c>
      <c r="Z20" s="6">
        <v>-41.57</v>
      </c>
      <c r="AA20" s="28">
        <v>45300002</v>
      </c>
    </row>
    <row r="21" spans="1:27" ht="13.5">
      <c r="A21" s="5" t="s">
        <v>47</v>
      </c>
      <c r="B21" s="3"/>
      <c r="C21" s="19">
        <v>13002543</v>
      </c>
      <c r="D21" s="19"/>
      <c r="E21" s="20">
        <v>105026999</v>
      </c>
      <c r="F21" s="21">
        <v>166295749</v>
      </c>
      <c r="G21" s="21">
        <v>333688</v>
      </c>
      <c r="H21" s="21">
        <v>2356969</v>
      </c>
      <c r="I21" s="21">
        <v>1775020</v>
      </c>
      <c r="J21" s="21">
        <v>4465677</v>
      </c>
      <c r="K21" s="21">
        <v>4405295</v>
      </c>
      <c r="L21" s="21">
        <v>211317</v>
      </c>
      <c r="M21" s="21">
        <v>630936</v>
      </c>
      <c r="N21" s="21">
        <v>5247548</v>
      </c>
      <c r="O21" s="21">
        <v>40777</v>
      </c>
      <c r="P21" s="21">
        <v>2006250</v>
      </c>
      <c r="Q21" s="21">
        <v>3140532</v>
      </c>
      <c r="R21" s="21">
        <v>5187559</v>
      </c>
      <c r="S21" s="21"/>
      <c r="T21" s="21"/>
      <c r="U21" s="21"/>
      <c r="V21" s="21"/>
      <c r="W21" s="21">
        <v>14900784</v>
      </c>
      <c r="X21" s="21">
        <v>124721809</v>
      </c>
      <c r="Y21" s="21">
        <v>-109821025</v>
      </c>
      <c r="Z21" s="6">
        <v>-88.05</v>
      </c>
      <c r="AA21" s="28">
        <v>166295749</v>
      </c>
    </row>
    <row r="22" spans="1:27" ht="13.5">
      <c r="A22" s="5" t="s">
        <v>48</v>
      </c>
      <c r="B22" s="3"/>
      <c r="C22" s="22">
        <v>-13930712</v>
      </c>
      <c r="D22" s="22"/>
      <c r="E22" s="23">
        <v>180166711</v>
      </c>
      <c r="F22" s="24">
        <v>67975439</v>
      </c>
      <c r="G22" s="24">
        <v>126554</v>
      </c>
      <c r="H22" s="24">
        <v>4502892</v>
      </c>
      <c r="I22" s="24">
        <v>3347339</v>
      </c>
      <c r="J22" s="24">
        <v>7976785</v>
      </c>
      <c r="K22" s="24">
        <v>1054960</v>
      </c>
      <c r="L22" s="24">
        <v>9823453</v>
      </c>
      <c r="M22" s="24">
        <v>1359696</v>
      </c>
      <c r="N22" s="24">
        <v>12238109</v>
      </c>
      <c r="O22" s="24">
        <v>441556</v>
      </c>
      <c r="P22" s="24">
        <v>9345700</v>
      </c>
      <c r="Q22" s="24">
        <v>16150045</v>
      </c>
      <c r="R22" s="24">
        <v>25937301</v>
      </c>
      <c r="S22" s="24"/>
      <c r="T22" s="24"/>
      <c r="U22" s="24"/>
      <c r="V22" s="24"/>
      <c r="W22" s="24">
        <v>46152195</v>
      </c>
      <c r="X22" s="24">
        <v>50981573</v>
      </c>
      <c r="Y22" s="24">
        <v>-4829378</v>
      </c>
      <c r="Z22" s="7">
        <v>-9.47</v>
      </c>
      <c r="AA22" s="29">
        <v>67975439</v>
      </c>
    </row>
    <row r="23" spans="1:27" ht="13.5">
      <c r="A23" s="5" t="s">
        <v>49</v>
      </c>
      <c r="B23" s="3"/>
      <c r="C23" s="19">
        <v>211088</v>
      </c>
      <c r="D23" s="19"/>
      <c r="E23" s="20">
        <v>8000000</v>
      </c>
      <c r="F23" s="21">
        <v>5200000</v>
      </c>
      <c r="G23" s="21"/>
      <c r="H23" s="21"/>
      <c r="I23" s="21">
        <v>1055237</v>
      </c>
      <c r="J23" s="21">
        <v>1055237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1055237</v>
      </c>
      <c r="X23" s="21">
        <v>3899998</v>
      </c>
      <c r="Y23" s="21">
        <v>-2844761</v>
      </c>
      <c r="Z23" s="6">
        <v>-72.94</v>
      </c>
      <c r="AA23" s="28">
        <v>5200000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28282290</v>
      </c>
      <c r="D25" s="50">
        <f>+D5+D9+D15+D19+D24</f>
        <v>0</v>
      </c>
      <c r="E25" s="51">
        <f t="shared" si="4"/>
        <v>1146561929</v>
      </c>
      <c r="F25" s="52">
        <f t="shared" si="4"/>
        <v>829786664</v>
      </c>
      <c r="G25" s="52">
        <f t="shared" si="4"/>
        <v>36844006</v>
      </c>
      <c r="H25" s="52">
        <f t="shared" si="4"/>
        <v>37333379</v>
      </c>
      <c r="I25" s="52">
        <f t="shared" si="4"/>
        <v>24151289</v>
      </c>
      <c r="J25" s="52">
        <f t="shared" si="4"/>
        <v>98328674</v>
      </c>
      <c r="K25" s="52">
        <f t="shared" si="4"/>
        <v>36011325</v>
      </c>
      <c r="L25" s="52">
        <f t="shared" si="4"/>
        <v>43790028</v>
      </c>
      <c r="M25" s="52">
        <f t="shared" si="4"/>
        <v>9916229</v>
      </c>
      <c r="N25" s="52">
        <f t="shared" si="4"/>
        <v>89717582</v>
      </c>
      <c r="O25" s="52">
        <f t="shared" si="4"/>
        <v>12790599</v>
      </c>
      <c r="P25" s="52">
        <f t="shared" si="4"/>
        <v>40585002</v>
      </c>
      <c r="Q25" s="52">
        <f t="shared" si="4"/>
        <v>39523768</v>
      </c>
      <c r="R25" s="52">
        <f t="shared" si="4"/>
        <v>92899369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280945625</v>
      </c>
      <c r="X25" s="52">
        <f t="shared" si="4"/>
        <v>622824776</v>
      </c>
      <c r="Y25" s="52">
        <f t="shared" si="4"/>
        <v>-341879151</v>
      </c>
      <c r="Z25" s="53">
        <f>+IF(X25&lt;&gt;0,+(Y25/X25)*100,0)</f>
        <v>-54.8917069734554</v>
      </c>
      <c r="AA25" s="54">
        <f>+AA5+AA9+AA15+AA19+AA24</f>
        <v>829786664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36550946</v>
      </c>
      <c r="D28" s="19"/>
      <c r="E28" s="20">
        <v>467130549</v>
      </c>
      <c r="F28" s="21">
        <v>534079303</v>
      </c>
      <c r="G28" s="21">
        <v>14439432</v>
      </c>
      <c r="H28" s="21">
        <v>36429072</v>
      </c>
      <c r="I28" s="21">
        <v>23745506</v>
      </c>
      <c r="J28" s="21">
        <v>74614010</v>
      </c>
      <c r="K28" s="21">
        <v>29076139</v>
      </c>
      <c r="L28" s="21">
        <v>43441988</v>
      </c>
      <c r="M28" s="21">
        <v>7321325</v>
      </c>
      <c r="N28" s="21">
        <v>79839452</v>
      </c>
      <c r="O28" s="21">
        <v>12007676</v>
      </c>
      <c r="P28" s="21">
        <v>40354377</v>
      </c>
      <c r="Q28" s="21">
        <v>38957297</v>
      </c>
      <c r="R28" s="21">
        <v>91319350</v>
      </c>
      <c r="S28" s="21"/>
      <c r="T28" s="21"/>
      <c r="U28" s="21"/>
      <c r="V28" s="21"/>
      <c r="W28" s="21">
        <v>245772812</v>
      </c>
      <c r="X28" s="21">
        <v>400559467</v>
      </c>
      <c r="Y28" s="21">
        <v>-154786655</v>
      </c>
      <c r="Z28" s="6">
        <v>-38.64</v>
      </c>
      <c r="AA28" s="19">
        <v>534079303</v>
      </c>
    </row>
    <row r="29" spans="1:27" ht="13.5">
      <c r="A29" s="56" t="s">
        <v>55</v>
      </c>
      <c r="B29" s="3"/>
      <c r="C29" s="19">
        <v>30530</v>
      </c>
      <c r="D29" s="19"/>
      <c r="E29" s="20"/>
      <c r="F29" s="21">
        <v>4248886</v>
      </c>
      <c r="G29" s="21"/>
      <c r="H29" s="21"/>
      <c r="I29" s="21"/>
      <c r="J29" s="21"/>
      <c r="K29" s="21"/>
      <c r="L29" s="21">
        <v>36530</v>
      </c>
      <c r="M29" s="21">
        <v>1751428</v>
      </c>
      <c r="N29" s="21">
        <v>1787958</v>
      </c>
      <c r="O29" s="21"/>
      <c r="P29" s="21">
        <v>63167</v>
      </c>
      <c r="Q29" s="21">
        <v>60823</v>
      </c>
      <c r="R29" s="21">
        <v>123990</v>
      </c>
      <c r="S29" s="21"/>
      <c r="T29" s="21"/>
      <c r="U29" s="21"/>
      <c r="V29" s="21"/>
      <c r="W29" s="21">
        <v>1911948</v>
      </c>
      <c r="X29" s="21">
        <v>3211666</v>
      </c>
      <c r="Y29" s="21">
        <v>-1299718</v>
      </c>
      <c r="Z29" s="6">
        <v>-40.47</v>
      </c>
      <c r="AA29" s="28">
        <v>4248886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174020</v>
      </c>
      <c r="D31" s="19"/>
      <c r="E31" s="20">
        <v>900000</v>
      </c>
      <c r="F31" s="21"/>
      <c r="G31" s="21"/>
      <c r="H31" s="21"/>
      <c r="I31" s="21"/>
      <c r="J31" s="21"/>
      <c r="K31" s="21">
        <v>165350</v>
      </c>
      <c r="L31" s="21"/>
      <c r="M31" s="21"/>
      <c r="N31" s="21">
        <v>165350</v>
      </c>
      <c r="O31" s="21"/>
      <c r="P31" s="21"/>
      <c r="Q31" s="21"/>
      <c r="R31" s="21"/>
      <c r="S31" s="21"/>
      <c r="T31" s="21"/>
      <c r="U31" s="21"/>
      <c r="V31" s="21"/>
      <c r="W31" s="21">
        <v>165350</v>
      </c>
      <c r="X31" s="21"/>
      <c r="Y31" s="21">
        <v>165350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36755496</v>
      </c>
      <c r="D32" s="25">
        <f>SUM(D28:D31)</f>
        <v>0</v>
      </c>
      <c r="E32" s="26">
        <f t="shared" si="5"/>
        <v>468030549</v>
      </c>
      <c r="F32" s="27">
        <f t="shared" si="5"/>
        <v>538328189</v>
      </c>
      <c r="G32" s="27">
        <f t="shared" si="5"/>
        <v>14439432</v>
      </c>
      <c r="H32" s="27">
        <f t="shared" si="5"/>
        <v>36429072</v>
      </c>
      <c r="I32" s="27">
        <f t="shared" si="5"/>
        <v>23745506</v>
      </c>
      <c r="J32" s="27">
        <f t="shared" si="5"/>
        <v>74614010</v>
      </c>
      <c r="K32" s="27">
        <f t="shared" si="5"/>
        <v>29241489</v>
      </c>
      <c r="L32" s="27">
        <f t="shared" si="5"/>
        <v>43478518</v>
      </c>
      <c r="M32" s="27">
        <f t="shared" si="5"/>
        <v>9072753</v>
      </c>
      <c r="N32" s="27">
        <f t="shared" si="5"/>
        <v>81792760</v>
      </c>
      <c r="O32" s="27">
        <f t="shared" si="5"/>
        <v>12007676</v>
      </c>
      <c r="P32" s="27">
        <f t="shared" si="5"/>
        <v>40417544</v>
      </c>
      <c r="Q32" s="27">
        <f t="shared" si="5"/>
        <v>39018120</v>
      </c>
      <c r="R32" s="27">
        <f t="shared" si="5"/>
        <v>91443340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247850110</v>
      </c>
      <c r="X32" s="27">
        <f t="shared" si="5"/>
        <v>403771133</v>
      </c>
      <c r="Y32" s="27">
        <f t="shared" si="5"/>
        <v>-155921023</v>
      </c>
      <c r="Z32" s="13">
        <f>+IF(X32&lt;&gt;0,+(Y32/X32)*100,0)</f>
        <v>-38.616188790296704</v>
      </c>
      <c r="AA32" s="31">
        <f>SUM(AA28:AA31)</f>
        <v>538328189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2691051</v>
      </c>
      <c r="D34" s="19"/>
      <c r="E34" s="20">
        <v>60000000</v>
      </c>
      <c r="F34" s="21">
        <v>160000000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120000001</v>
      </c>
      <c r="Y34" s="21">
        <v>-120000001</v>
      </c>
      <c r="Z34" s="6">
        <v>-100</v>
      </c>
      <c r="AA34" s="28">
        <v>160000000</v>
      </c>
    </row>
    <row r="35" spans="1:27" ht="13.5">
      <c r="A35" s="59" t="s">
        <v>61</v>
      </c>
      <c r="B35" s="3"/>
      <c r="C35" s="19">
        <v>-11772953</v>
      </c>
      <c r="D35" s="19"/>
      <c r="E35" s="20">
        <v>260329280</v>
      </c>
      <c r="F35" s="21">
        <v>131458475</v>
      </c>
      <c r="G35" s="21">
        <v>22404574</v>
      </c>
      <c r="H35" s="21">
        <v>904307</v>
      </c>
      <c r="I35" s="21">
        <v>405783</v>
      </c>
      <c r="J35" s="21">
        <v>23714664</v>
      </c>
      <c r="K35" s="21">
        <v>6769836</v>
      </c>
      <c r="L35" s="21">
        <v>308260</v>
      </c>
      <c r="M35" s="21">
        <v>843476</v>
      </c>
      <c r="N35" s="21">
        <v>7921572</v>
      </c>
      <c r="O35" s="21">
        <v>782923</v>
      </c>
      <c r="P35" s="21">
        <v>167458</v>
      </c>
      <c r="Q35" s="21">
        <v>505648</v>
      </c>
      <c r="R35" s="21">
        <v>1456029</v>
      </c>
      <c r="S35" s="21"/>
      <c r="T35" s="21"/>
      <c r="U35" s="21"/>
      <c r="V35" s="21"/>
      <c r="W35" s="21">
        <v>33092265</v>
      </c>
      <c r="X35" s="21">
        <v>99053642</v>
      </c>
      <c r="Y35" s="21">
        <v>-65961377</v>
      </c>
      <c r="Z35" s="6">
        <v>-66.59</v>
      </c>
      <c r="AA35" s="28">
        <v>131458475</v>
      </c>
    </row>
    <row r="36" spans="1:27" ht="13.5">
      <c r="A36" s="60" t="s">
        <v>62</v>
      </c>
      <c r="B36" s="10"/>
      <c r="C36" s="61">
        <f aca="true" t="shared" si="6" ref="C36:Y36">SUM(C32:C35)</f>
        <v>27673594</v>
      </c>
      <c r="D36" s="61">
        <f>SUM(D32:D35)</f>
        <v>0</v>
      </c>
      <c r="E36" s="62">
        <f t="shared" si="6"/>
        <v>788359829</v>
      </c>
      <c r="F36" s="63">
        <f t="shared" si="6"/>
        <v>829786664</v>
      </c>
      <c r="G36" s="63">
        <f t="shared" si="6"/>
        <v>36844006</v>
      </c>
      <c r="H36" s="63">
        <f t="shared" si="6"/>
        <v>37333379</v>
      </c>
      <c r="I36" s="63">
        <f t="shared" si="6"/>
        <v>24151289</v>
      </c>
      <c r="J36" s="63">
        <f t="shared" si="6"/>
        <v>98328674</v>
      </c>
      <c r="K36" s="63">
        <f t="shared" si="6"/>
        <v>36011325</v>
      </c>
      <c r="L36" s="63">
        <f t="shared" si="6"/>
        <v>43786778</v>
      </c>
      <c r="M36" s="63">
        <f t="shared" si="6"/>
        <v>9916229</v>
      </c>
      <c r="N36" s="63">
        <f t="shared" si="6"/>
        <v>89714332</v>
      </c>
      <c r="O36" s="63">
        <f t="shared" si="6"/>
        <v>12790599</v>
      </c>
      <c r="P36" s="63">
        <f t="shared" si="6"/>
        <v>40585002</v>
      </c>
      <c r="Q36" s="63">
        <f t="shared" si="6"/>
        <v>39523768</v>
      </c>
      <c r="R36" s="63">
        <f t="shared" si="6"/>
        <v>92899369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280942375</v>
      </c>
      <c r="X36" s="63">
        <f t="shared" si="6"/>
        <v>622824776</v>
      </c>
      <c r="Y36" s="63">
        <f t="shared" si="6"/>
        <v>-341882401</v>
      </c>
      <c r="Z36" s="64">
        <f>+IF(X36&lt;&gt;0,+(Y36/X36)*100,0)</f>
        <v>-54.89222878956248</v>
      </c>
      <c r="AA36" s="65">
        <f>SUM(AA32:AA35)</f>
        <v>829786664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42539263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42539263</v>
      </c>
      <c r="Y5" s="18">
        <f t="shared" si="0"/>
        <v>-42539263</v>
      </c>
      <c r="Z5" s="4">
        <f>+IF(X5&lt;&gt;0,+(Y5/X5)*100,0)</f>
        <v>-100</v>
      </c>
      <c r="AA5" s="16">
        <f>SUM(AA6:AA8)</f>
        <v>42539263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>
        <v>42539263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42539263</v>
      </c>
      <c r="Y7" s="24">
        <v>-42539263</v>
      </c>
      <c r="Z7" s="7">
        <v>-100</v>
      </c>
      <c r="AA7" s="29">
        <v>42539263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137814112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137814112</v>
      </c>
      <c r="Y9" s="18">
        <f t="shared" si="1"/>
        <v>-137814112</v>
      </c>
      <c r="Z9" s="4">
        <f>+IF(X9&lt;&gt;0,+(Y9/X9)*100,0)</f>
        <v>-100</v>
      </c>
      <c r="AA9" s="30">
        <f>SUM(AA10:AA14)</f>
        <v>137814112</v>
      </c>
    </row>
    <row r="10" spans="1:27" ht="13.5">
      <c r="A10" s="5" t="s">
        <v>36</v>
      </c>
      <c r="B10" s="3"/>
      <c r="C10" s="19"/>
      <c r="D10" s="19"/>
      <c r="E10" s="20"/>
      <c r="F10" s="21">
        <v>118742849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118742849</v>
      </c>
      <c r="Y10" s="21">
        <v>-118742849</v>
      </c>
      <c r="Z10" s="6">
        <v>-100</v>
      </c>
      <c r="AA10" s="28">
        <v>118742849</v>
      </c>
    </row>
    <row r="11" spans="1:27" ht="13.5">
      <c r="A11" s="5" t="s">
        <v>37</v>
      </c>
      <c r="B11" s="3"/>
      <c r="C11" s="19"/>
      <c r="D11" s="19"/>
      <c r="E11" s="20"/>
      <c r="F11" s="21">
        <v>13535169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13535169</v>
      </c>
      <c r="Y11" s="21">
        <v>-13535169</v>
      </c>
      <c r="Z11" s="6">
        <v>-100</v>
      </c>
      <c r="AA11" s="28">
        <v>13535169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>
        <v>5536094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5536094</v>
      </c>
      <c r="Y13" s="21">
        <v>-5536094</v>
      </c>
      <c r="Z13" s="6">
        <v>-100</v>
      </c>
      <c r="AA13" s="28">
        <v>5536094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20047159</v>
      </c>
      <c r="D15" s="16">
        <f>SUM(D16:D18)</f>
        <v>0</v>
      </c>
      <c r="E15" s="17">
        <f t="shared" si="2"/>
        <v>0</v>
      </c>
      <c r="F15" s="18">
        <f t="shared" si="2"/>
        <v>622942933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622942933</v>
      </c>
      <c r="Y15" s="18">
        <f t="shared" si="2"/>
        <v>-622942933</v>
      </c>
      <c r="Z15" s="4">
        <f>+IF(X15&lt;&gt;0,+(Y15/X15)*100,0)</f>
        <v>-100</v>
      </c>
      <c r="AA15" s="30">
        <f>SUM(AA16:AA18)</f>
        <v>622942933</v>
      </c>
    </row>
    <row r="16" spans="1:27" ht="13.5">
      <c r="A16" s="5" t="s">
        <v>42</v>
      </c>
      <c r="B16" s="3"/>
      <c r="C16" s="19"/>
      <c r="D16" s="19"/>
      <c r="E16" s="20"/>
      <c r="F16" s="21">
        <v>114570556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114570556</v>
      </c>
      <c r="Y16" s="21">
        <v>-114570556</v>
      </c>
      <c r="Z16" s="6">
        <v>-100</v>
      </c>
      <c r="AA16" s="28">
        <v>114570556</v>
      </c>
    </row>
    <row r="17" spans="1:27" ht="13.5">
      <c r="A17" s="5" t="s">
        <v>43</v>
      </c>
      <c r="B17" s="3"/>
      <c r="C17" s="19">
        <v>20047159</v>
      </c>
      <c r="D17" s="19"/>
      <c r="E17" s="20"/>
      <c r="F17" s="21">
        <v>508372377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508372377</v>
      </c>
      <c r="Y17" s="21">
        <v>-508372377</v>
      </c>
      <c r="Z17" s="6">
        <v>-100</v>
      </c>
      <c r="AA17" s="28">
        <v>508372377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19920473</v>
      </c>
      <c r="D19" s="16">
        <f>SUM(D20:D23)</f>
        <v>0</v>
      </c>
      <c r="E19" s="17">
        <f t="shared" si="3"/>
        <v>24555000</v>
      </c>
      <c r="F19" s="18">
        <f t="shared" si="3"/>
        <v>125852152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125852152</v>
      </c>
      <c r="Y19" s="18">
        <f t="shared" si="3"/>
        <v>-125852152</v>
      </c>
      <c r="Z19" s="4">
        <f>+IF(X19&lt;&gt;0,+(Y19/X19)*100,0)</f>
        <v>-100</v>
      </c>
      <c r="AA19" s="30">
        <f>SUM(AA20:AA23)</f>
        <v>125852152</v>
      </c>
    </row>
    <row r="20" spans="1:27" ht="13.5">
      <c r="A20" s="5" t="s">
        <v>46</v>
      </c>
      <c r="B20" s="3"/>
      <c r="C20" s="19"/>
      <c r="D20" s="19"/>
      <c r="E20" s="20"/>
      <c r="F20" s="21">
        <v>53229146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53229146</v>
      </c>
      <c r="Y20" s="21">
        <v>-53229146</v>
      </c>
      <c r="Z20" s="6">
        <v>-100</v>
      </c>
      <c r="AA20" s="28">
        <v>53229146</v>
      </c>
    </row>
    <row r="21" spans="1:27" ht="13.5">
      <c r="A21" s="5" t="s">
        <v>47</v>
      </c>
      <c r="B21" s="3"/>
      <c r="C21" s="19">
        <v>19920473</v>
      </c>
      <c r="D21" s="19"/>
      <c r="E21" s="20">
        <v>24555000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>
        <v>72623006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72623006</v>
      </c>
      <c r="Y22" s="24">
        <v>-72623006</v>
      </c>
      <c r="Z22" s="7">
        <v>-100</v>
      </c>
      <c r="AA22" s="29">
        <v>72623006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39967632</v>
      </c>
      <c r="D25" s="50">
        <f>+D5+D9+D15+D19+D24</f>
        <v>0</v>
      </c>
      <c r="E25" s="51">
        <f t="shared" si="4"/>
        <v>24555000</v>
      </c>
      <c r="F25" s="52">
        <f t="shared" si="4"/>
        <v>929148460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929148460</v>
      </c>
      <c r="Y25" s="52">
        <f t="shared" si="4"/>
        <v>-929148460</v>
      </c>
      <c r="Z25" s="53">
        <f>+IF(X25&lt;&gt;0,+(Y25/X25)*100,0)</f>
        <v>-100</v>
      </c>
      <c r="AA25" s="54">
        <f>+AA5+AA9+AA15+AA19+AA24</f>
        <v>929148460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117815</v>
      </c>
      <c r="D5" s="16">
        <f>SUM(D6:D8)</f>
        <v>0</v>
      </c>
      <c r="E5" s="17">
        <f t="shared" si="0"/>
        <v>650000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25850</v>
      </c>
      <c r="L5" s="18">
        <f t="shared" si="0"/>
        <v>0</v>
      </c>
      <c r="M5" s="18">
        <f t="shared" si="0"/>
        <v>0</v>
      </c>
      <c r="N5" s="18">
        <f t="shared" si="0"/>
        <v>25850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25850</v>
      </c>
      <c r="X5" s="18">
        <f t="shared" si="0"/>
        <v>0</v>
      </c>
      <c r="Y5" s="18">
        <f t="shared" si="0"/>
        <v>25850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117815</v>
      </c>
      <c r="D7" s="22"/>
      <c r="E7" s="23">
        <v>650000</v>
      </c>
      <c r="F7" s="24"/>
      <c r="G7" s="24"/>
      <c r="H7" s="24"/>
      <c r="I7" s="24"/>
      <c r="J7" s="24"/>
      <c r="K7" s="24">
        <v>25850</v>
      </c>
      <c r="L7" s="24"/>
      <c r="M7" s="24"/>
      <c r="N7" s="24">
        <v>25850</v>
      </c>
      <c r="O7" s="24"/>
      <c r="P7" s="24"/>
      <c r="Q7" s="24"/>
      <c r="R7" s="24"/>
      <c r="S7" s="24"/>
      <c r="T7" s="24"/>
      <c r="U7" s="24"/>
      <c r="V7" s="24"/>
      <c r="W7" s="24">
        <v>25850</v>
      </c>
      <c r="X7" s="24"/>
      <c r="Y7" s="24">
        <v>25850</v>
      </c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130000</v>
      </c>
      <c r="D9" s="16">
        <f>SUM(D10:D14)</f>
        <v>0</v>
      </c>
      <c r="E9" s="17">
        <f t="shared" si="1"/>
        <v>14790253</v>
      </c>
      <c r="F9" s="18">
        <f t="shared" si="1"/>
        <v>30726754</v>
      </c>
      <c r="G9" s="18">
        <f t="shared" si="1"/>
        <v>0</v>
      </c>
      <c r="H9" s="18">
        <f t="shared" si="1"/>
        <v>2888748</v>
      </c>
      <c r="I9" s="18">
        <f t="shared" si="1"/>
        <v>1735134</v>
      </c>
      <c r="J9" s="18">
        <f t="shared" si="1"/>
        <v>4623882</v>
      </c>
      <c r="K9" s="18">
        <f t="shared" si="1"/>
        <v>1305557</v>
      </c>
      <c r="L9" s="18">
        <f t="shared" si="1"/>
        <v>2483756</v>
      </c>
      <c r="M9" s="18">
        <f t="shared" si="1"/>
        <v>2745683</v>
      </c>
      <c r="N9" s="18">
        <f t="shared" si="1"/>
        <v>6534996</v>
      </c>
      <c r="O9" s="18">
        <f t="shared" si="1"/>
        <v>2265454</v>
      </c>
      <c r="P9" s="18">
        <f t="shared" si="1"/>
        <v>1069906</v>
      </c>
      <c r="Q9" s="18">
        <f t="shared" si="1"/>
        <v>1219128</v>
      </c>
      <c r="R9" s="18">
        <f t="shared" si="1"/>
        <v>4554488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15713366</v>
      </c>
      <c r="X9" s="18">
        <f t="shared" si="1"/>
        <v>23045031</v>
      </c>
      <c r="Y9" s="18">
        <f t="shared" si="1"/>
        <v>-7331665</v>
      </c>
      <c r="Z9" s="4">
        <f>+IF(X9&lt;&gt;0,+(Y9/X9)*100,0)</f>
        <v>-31.814515675852206</v>
      </c>
      <c r="AA9" s="30">
        <f>SUM(AA10:AA14)</f>
        <v>30726754</v>
      </c>
    </row>
    <row r="10" spans="1:27" ht="13.5">
      <c r="A10" s="5" t="s">
        <v>36</v>
      </c>
      <c r="B10" s="3"/>
      <c r="C10" s="19"/>
      <c r="D10" s="19"/>
      <c r="E10" s="20">
        <v>14590253</v>
      </c>
      <c r="F10" s="21">
        <v>30726754</v>
      </c>
      <c r="G10" s="21"/>
      <c r="H10" s="21">
        <v>2888748</v>
      </c>
      <c r="I10" s="21">
        <v>1735134</v>
      </c>
      <c r="J10" s="21">
        <v>4623882</v>
      </c>
      <c r="K10" s="21">
        <v>1305557</v>
      </c>
      <c r="L10" s="21">
        <v>2483756</v>
      </c>
      <c r="M10" s="21">
        <v>2745683</v>
      </c>
      <c r="N10" s="21">
        <v>6534996</v>
      </c>
      <c r="O10" s="21">
        <v>2265454</v>
      </c>
      <c r="P10" s="21">
        <v>1069906</v>
      </c>
      <c r="Q10" s="21">
        <v>1219128</v>
      </c>
      <c r="R10" s="21">
        <v>4554488</v>
      </c>
      <c r="S10" s="21"/>
      <c r="T10" s="21"/>
      <c r="U10" s="21"/>
      <c r="V10" s="21"/>
      <c r="W10" s="21">
        <v>15713366</v>
      </c>
      <c r="X10" s="21">
        <v>23045031</v>
      </c>
      <c r="Y10" s="21">
        <v>-7331665</v>
      </c>
      <c r="Z10" s="6">
        <v>-31.81</v>
      </c>
      <c r="AA10" s="28">
        <v>30726754</v>
      </c>
    </row>
    <row r="11" spans="1:27" ht="13.5">
      <c r="A11" s="5" t="s">
        <v>37</v>
      </c>
      <c r="B11" s="3"/>
      <c r="C11" s="19">
        <v>130000</v>
      </c>
      <c r="D11" s="19"/>
      <c r="E11" s="20">
        <v>200000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41041590</v>
      </c>
      <c r="D15" s="16">
        <f>SUM(D16:D18)</f>
        <v>0</v>
      </c>
      <c r="E15" s="17">
        <f t="shared" si="2"/>
        <v>62193238</v>
      </c>
      <c r="F15" s="18">
        <f t="shared" si="2"/>
        <v>61188317</v>
      </c>
      <c r="G15" s="18">
        <f t="shared" si="2"/>
        <v>0</v>
      </c>
      <c r="H15" s="18">
        <f t="shared" si="2"/>
        <v>2451472</v>
      </c>
      <c r="I15" s="18">
        <f t="shared" si="2"/>
        <v>0</v>
      </c>
      <c r="J15" s="18">
        <f t="shared" si="2"/>
        <v>2451472</v>
      </c>
      <c r="K15" s="18">
        <f t="shared" si="2"/>
        <v>4524257</v>
      </c>
      <c r="L15" s="18">
        <f t="shared" si="2"/>
        <v>2343799</v>
      </c>
      <c r="M15" s="18">
        <f t="shared" si="2"/>
        <v>5637407</v>
      </c>
      <c r="N15" s="18">
        <f t="shared" si="2"/>
        <v>12505463</v>
      </c>
      <c r="O15" s="18">
        <f t="shared" si="2"/>
        <v>5825218</v>
      </c>
      <c r="P15" s="18">
        <f t="shared" si="2"/>
        <v>1833799</v>
      </c>
      <c r="Q15" s="18">
        <f t="shared" si="2"/>
        <v>5718363</v>
      </c>
      <c r="R15" s="18">
        <f t="shared" si="2"/>
        <v>13377380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28334315</v>
      </c>
      <c r="X15" s="18">
        <f t="shared" si="2"/>
        <v>45891207</v>
      </c>
      <c r="Y15" s="18">
        <f t="shared" si="2"/>
        <v>-17556892</v>
      </c>
      <c r="Z15" s="4">
        <f>+IF(X15&lt;&gt;0,+(Y15/X15)*100,0)</f>
        <v>-38.2576383314564</v>
      </c>
      <c r="AA15" s="30">
        <f>SUM(AA16:AA18)</f>
        <v>61188317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41041590</v>
      </c>
      <c r="D17" s="19"/>
      <c r="E17" s="20">
        <v>62193238</v>
      </c>
      <c r="F17" s="21">
        <v>61188317</v>
      </c>
      <c r="G17" s="21"/>
      <c r="H17" s="21">
        <v>2451472</v>
      </c>
      <c r="I17" s="21"/>
      <c r="J17" s="21">
        <v>2451472</v>
      </c>
      <c r="K17" s="21">
        <v>4524257</v>
      </c>
      <c r="L17" s="21">
        <v>2343799</v>
      </c>
      <c r="M17" s="21">
        <v>5637407</v>
      </c>
      <c r="N17" s="21">
        <v>12505463</v>
      </c>
      <c r="O17" s="21">
        <v>5825218</v>
      </c>
      <c r="P17" s="21">
        <v>1833799</v>
      </c>
      <c r="Q17" s="21">
        <v>5718363</v>
      </c>
      <c r="R17" s="21">
        <v>13377380</v>
      </c>
      <c r="S17" s="21"/>
      <c r="T17" s="21"/>
      <c r="U17" s="21"/>
      <c r="V17" s="21"/>
      <c r="W17" s="21">
        <v>28334315</v>
      </c>
      <c r="X17" s="21">
        <v>45891207</v>
      </c>
      <c r="Y17" s="21">
        <v>-17556892</v>
      </c>
      <c r="Z17" s="6">
        <v>-38.26</v>
      </c>
      <c r="AA17" s="28">
        <v>61188317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28810991</v>
      </c>
      <c r="D19" s="16">
        <f>SUM(D20:D23)</f>
        <v>0</v>
      </c>
      <c r="E19" s="17">
        <f t="shared" si="3"/>
        <v>127168656</v>
      </c>
      <c r="F19" s="18">
        <f t="shared" si="3"/>
        <v>114190291</v>
      </c>
      <c r="G19" s="18">
        <f t="shared" si="3"/>
        <v>456869</v>
      </c>
      <c r="H19" s="18">
        <f t="shared" si="3"/>
        <v>10041744</v>
      </c>
      <c r="I19" s="18">
        <f t="shared" si="3"/>
        <v>5920540</v>
      </c>
      <c r="J19" s="18">
        <f t="shared" si="3"/>
        <v>16419153</v>
      </c>
      <c r="K19" s="18">
        <f t="shared" si="3"/>
        <v>4028196</v>
      </c>
      <c r="L19" s="18">
        <f t="shared" si="3"/>
        <v>7509255</v>
      </c>
      <c r="M19" s="18">
        <f t="shared" si="3"/>
        <v>11603683</v>
      </c>
      <c r="N19" s="18">
        <f t="shared" si="3"/>
        <v>23141134</v>
      </c>
      <c r="O19" s="18">
        <f t="shared" si="3"/>
        <v>4089570</v>
      </c>
      <c r="P19" s="18">
        <f t="shared" si="3"/>
        <v>6226909</v>
      </c>
      <c r="Q19" s="18">
        <f t="shared" si="3"/>
        <v>4565828</v>
      </c>
      <c r="R19" s="18">
        <f t="shared" si="3"/>
        <v>14882307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54442594</v>
      </c>
      <c r="X19" s="18">
        <f t="shared" si="3"/>
        <v>85642569</v>
      </c>
      <c r="Y19" s="18">
        <f t="shared" si="3"/>
        <v>-31199975</v>
      </c>
      <c r="Z19" s="4">
        <f>+IF(X19&lt;&gt;0,+(Y19/X19)*100,0)</f>
        <v>-36.430452010378154</v>
      </c>
      <c r="AA19" s="30">
        <f>SUM(AA20:AA23)</f>
        <v>114190291</v>
      </c>
    </row>
    <row r="20" spans="1:27" ht="13.5">
      <c r="A20" s="5" t="s">
        <v>46</v>
      </c>
      <c r="B20" s="3"/>
      <c r="C20" s="19"/>
      <c r="D20" s="19"/>
      <c r="E20" s="20">
        <v>22445688</v>
      </c>
      <c r="F20" s="21">
        <v>20416973</v>
      </c>
      <c r="G20" s="21"/>
      <c r="H20" s="21">
        <v>1696594</v>
      </c>
      <c r="I20" s="21"/>
      <c r="J20" s="21">
        <v>1696594</v>
      </c>
      <c r="K20" s="21"/>
      <c r="L20" s="21"/>
      <c r="M20" s="21">
        <v>3386231</v>
      </c>
      <c r="N20" s="21">
        <v>3386231</v>
      </c>
      <c r="O20" s="21">
        <v>1027200</v>
      </c>
      <c r="P20" s="21">
        <v>794833</v>
      </c>
      <c r="Q20" s="21">
        <v>1322513</v>
      </c>
      <c r="R20" s="21">
        <v>3144546</v>
      </c>
      <c r="S20" s="21"/>
      <c r="T20" s="21"/>
      <c r="U20" s="21"/>
      <c r="V20" s="21"/>
      <c r="W20" s="21">
        <v>8227371</v>
      </c>
      <c r="X20" s="21">
        <v>15312654</v>
      </c>
      <c r="Y20" s="21">
        <v>-7085283</v>
      </c>
      <c r="Z20" s="6">
        <v>-46.27</v>
      </c>
      <c r="AA20" s="28">
        <v>20416973</v>
      </c>
    </row>
    <row r="21" spans="1:27" ht="13.5">
      <c r="A21" s="5" t="s">
        <v>47</v>
      </c>
      <c r="B21" s="3"/>
      <c r="C21" s="19">
        <v>27626110</v>
      </c>
      <c r="D21" s="19"/>
      <c r="E21" s="20">
        <v>64814603</v>
      </c>
      <c r="F21" s="21">
        <v>81281082</v>
      </c>
      <c r="G21" s="21">
        <v>456869</v>
      </c>
      <c r="H21" s="21">
        <v>7320391</v>
      </c>
      <c r="I21" s="21">
        <v>5920540</v>
      </c>
      <c r="J21" s="21">
        <v>13697800</v>
      </c>
      <c r="K21" s="21">
        <v>4028196</v>
      </c>
      <c r="L21" s="21">
        <v>3540501</v>
      </c>
      <c r="M21" s="21">
        <v>6045398</v>
      </c>
      <c r="N21" s="21">
        <v>13614095</v>
      </c>
      <c r="O21" s="21">
        <v>2865655</v>
      </c>
      <c r="P21" s="21">
        <v>3678660</v>
      </c>
      <c r="Q21" s="21">
        <v>2879000</v>
      </c>
      <c r="R21" s="21">
        <v>9423315</v>
      </c>
      <c r="S21" s="21"/>
      <c r="T21" s="21"/>
      <c r="U21" s="21"/>
      <c r="V21" s="21"/>
      <c r="W21" s="21">
        <v>36735210</v>
      </c>
      <c r="X21" s="21">
        <v>60960762</v>
      </c>
      <c r="Y21" s="21">
        <v>-24225552</v>
      </c>
      <c r="Z21" s="6">
        <v>-39.74</v>
      </c>
      <c r="AA21" s="28">
        <v>81281082</v>
      </c>
    </row>
    <row r="22" spans="1:27" ht="13.5">
      <c r="A22" s="5" t="s">
        <v>48</v>
      </c>
      <c r="B22" s="3"/>
      <c r="C22" s="22"/>
      <c r="D22" s="22"/>
      <c r="E22" s="23">
        <v>24111456</v>
      </c>
      <c r="F22" s="24">
        <v>12492236</v>
      </c>
      <c r="G22" s="24"/>
      <c r="H22" s="24">
        <v>575897</v>
      </c>
      <c r="I22" s="24"/>
      <c r="J22" s="24">
        <v>575897</v>
      </c>
      <c r="K22" s="24"/>
      <c r="L22" s="24">
        <v>2851051</v>
      </c>
      <c r="M22" s="24">
        <v>895167</v>
      </c>
      <c r="N22" s="24">
        <v>3746218</v>
      </c>
      <c r="O22" s="24">
        <v>196715</v>
      </c>
      <c r="P22" s="24">
        <v>556917</v>
      </c>
      <c r="Q22" s="24">
        <v>364315</v>
      </c>
      <c r="R22" s="24">
        <v>1117947</v>
      </c>
      <c r="S22" s="24"/>
      <c r="T22" s="24"/>
      <c r="U22" s="24"/>
      <c r="V22" s="24"/>
      <c r="W22" s="24">
        <v>5440062</v>
      </c>
      <c r="X22" s="24">
        <v>9369153</v>
      </c>
      <c r="Y22" s="24">
        <v>-3929091</v>
      </c>
      <c r="Z22" s="7">
        <v>-41.94</v>
      </c>
      <c r="AA22" s="29">
        <v>12492236</v>
      </c>
    </row>
    <row r="23" spans="1:27" ht="13.5">
      <c r="A23" s="5" t="s">
        <v>49</v>
      </c>
      <c r="B23" s="3"/>
      <c r="C23" s="19">
        <v>1184881</v>
      </c>
      <c r="D23" s="19"/>
      <c r="E23" s="20">
        <v>15796909</v>
      </c>
      <c r="F23" s="21"/>
      <c r="G23" s="21"/>
      <c r="H23" s="21">
        <v>448862</v>
      </c>
      <c r="I23" s="21"/>
      <c r="J23" s="21">
        <v>448862</v>
      </c>
      <c r="K23" s="21"/>
      <c r="L23" s="21">
        <v>1117703</v>
      </c>
      <c r="M23" s="21">
        <v>1276887</v>
      </c>
      <c r="N23" s="21">
        <v>2394590</v>
      </c>
      <c r="O23" s="21"/>
      <c r="P23" s="21">
        <v>1196499</v>
      </c>
      <c r="Q23" s="21"/>
      <c r="R23" s="21">
        <v>1196499</v>
      </c>
      <c r="S23" s="21"/>
      <c r="T23" s="21"/>
      <c r="U23" s="21"/>
      <c r="V23" s="21"/>
      <c r="W23" s="21">
        <v>4039951</v>
      </c>
      <c r="X23" s="21"/>
      <c r="Y23" s="21">
        <v>4039951</v>
      </c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70100396</v>
      </c>
      <c r="D25" s="50">
        <f>+D5+D9+D15+D19+D24</f>
        <v>0</v>
      </c>
      <c r="E25" s="51">
        <f t="shared" si="4"/>
        <v>204802147</v>
      </c>
      <c r="F25" s="52">
        <f t="shared" si="4"/>
        <v>206105362</v>
      </c>
      <c r="G25" s="52">
        <f t="shared" si="4"/>
        <v>456869</v>
      </c>
      <c r="H25" s="52">
        <f t="shared" si="4"/>
        <v>15381964</v>
      </c>
      <c r="I25" s="52">
        <f t="shared" si="4"/>
        <v>7655674</v>
      </c>
      <c r="J25" s="52">
        <f t="shared" si="4"/>
        <v>23494507</v>
      </c>
      <c r="K25" s="52">
        <f t="shared" si="4"/>
        <v>9883860</v>
      </c>
      <c r="L25" s="52">
        <f t="shared" si="4"/>
        <v>12336810</v>
      </c>
      <c r="M25" s="52">
        <f t="shared" si="4"/>
        <v>19986773</v>
      </c>
      <c r="N25" s="52">
        <f t="shared" si="4"/>
        <v>42207443</v>
      </c>
      <c r="O25" s="52">
        <f t="shared" si="4"/>
        <v>12180242</v>
      </c>
      <c r="P25" s="52">
        <f t="shared" si="4"/>
        <v>9130614</v>
      </c>
      <c r="Q25" s="52">
        <f t="shared" si="4"/>
        <v>11503319</v>
      </c>
      <c r="R25" s="52">
        <f t="shared" si="4"/>
        <v>32814175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98516125</v>
      </c>
      <c r="X25" s="52">
        <f t="shared" si="4"/>
        <v>154578807</v>
      </c>
      <c r="Y25" s="52">
        <f t="shared" si="4"/>
        <v>-56062682</v>
      </c>
      <c r="Z25" s="53">
        <f>+IF(X25&lt;&gt;0,+(Y25/X25)*100,0)</f>
        <v>-36.268026056120355</v>
      </c>
      <c r="AA25" s="54">
        <f>+AA5+AA9+AA15+AA19+AA24</f>
        <v>206105362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62181353</v>
      </c>
      <c r="D28" s="19"/>
      <c r="E28" s="20">
        <v>201361894</v>
      </c>
      <c r="F28" s="21">
        <v>206105362</v>
      </c>
      <c r="G28" s="21">
        <v>456869</v>
      </c>
      <c r="H28" s="21">
        <v>13273042</v>
      </c>
      <c r="I28" s="21">
        <v>5920540</v>
      </c>
      <c r="J28" s="21">
        <v>19650451</v>
      </c>
      <c r="K28" s="21">
        <v>8914829</v>
      </c>
      <c r="L28" s="21">
        <v>12336810</v>
      </c>
      <c r="M28" s="21">
        <v>19220587</v>
      </c>
      <c r="N28" s="21">
        <v>40472226</v>
      </c>
      <c r="O28" s="21">
        <v>12180242</v>
      </c>
      <c r="P28" s="21">
        <v>14684037</v>
      </c>
      <c r="Q28" s="21">
        <v>11503319</v>
      </c>
      <c r="R28" s="21">
        <v>38367598</v>
      </c>
      <c r="S28" s="21"/>
      <c r="T28" s="21"/>
      <c r="U28" s="21"/>
      <c r="V28" s="21"/>
      <c r="W28" s="21">
        <v>98490275</v>
      </c>
      <c r="X28" s="21">
        <v>154578807</v>
      </c>
      <c r="Y28" s="21">
        <v>-56088532</v>
      </c>
      <c r="Z28" s="6">
        <v>-36.28</v>
      </c>
      <c r="AA28" s="19">
        <v>206105362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62181353</v>
      </c>
      <c r="D32" s="25">
        <f>SUM(D28:D31)</f>
        <v>0</v>
      </c>
      <c r="E32" s="26">
        <f t="shared" si="5"/>
        <v>201361894</v>
      </c>
      <c r="F32" s="27">
        <f t="shared" si="5"/>
        <v>206105362</v>
      </c>
      <c r="G32" s="27">
        <f t="shared" si="5"/>
        <v>456869</v>
      </c>
      <c r="H32" s="27">
        <f t="shared" si="5"/>
        <v>13273042</v>
      </c>
      <c r="I32" s="27">
        <f t="shared" si="5"/>
        <v>5920540</v>
      </c>
      <c r="J32" s="27">
        <f t="shared" si="5"/>
        <v>19650451</v>
      </c>
      <c r="K32" s="27">
        <f t="shared" si="5"/>
        <v>8914829</v>
      </c>
      <c r="L32" s="27">
        <f t="shared" si="5"/>
        <v>12336810</v>
      </c>
      <c r="M32" s="27">
        <f t="shared" si="5"/>
        <v>19220587</v>
      </c>
      <c r="N32" s="27">
        <f t="shared" si="5"/>
        <v>40472226</v>
      </c>
      <c r="O32" s="27">
        <f t="shared" si="5"/>
        <v>12180242</v>
      </c>
      <c r="P32" s="27">
        <f t="shared" si="5"/>
        <v>14684037</v>
      </c>
      <c r="Q32" s="27">
        <f t="shared" si="5"/>
        <v>11503319</v>
      </c>
      <c r="R32" s="27">
        <f t="shared" si="5"/>
        <v>38367598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98490275</v>
      </c>
      <c r="X32" s="27">
        <f t="shared" si="5"/>
        <v>154578807</v>
      </c>
      <c r="Y32" s="27">
        <f t="shared" si="5"/>
        <v>-56088532</v>
      </c>
      <c r="Z32" s="13">
        <f>+IF(X32&lt;&gt;0,+(Y32/X32)*100,0)</f>
        <v>-36.28474891774783</v>
      </c>
      <c r="AA32" s="31">
        <f>SUM(AA28:AA31)</f>
        <v>206105362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>
        <v>3440253</v>
      </c>
      <c r="F35" s="21"/>
      <c r="G35" s="21"/>
      <c r="H35" s="21">
        <v>2108922</v>
      </c>
      <c r="I35" s="21">
        <v>1735134</v>
      </c>
      <c r="J35" s="21">
        <v>3844056</v>
      </c>
      <c r="K35" s="21">
        <v>969031</v>
      </c>
      <c r="L35" s="21"/>
      <c r="M35" s="21">
        <v>766186</v>
      </c>
      <c r="N35" s="21">
        <v>1735217</v>
      </c>
      <c r="O35" s="21"/>
      <c r="P35" s="21">
        <v>-5553423</v>
      </c>
      <c r="Q35" s="21"/>
      <c r="R35" s="21">
        <v>-5553423</v>
      </c>
      <c r="S35" s="21"/>
      <c r="T35" s="21"/>
      <c r="U35" s="21"/>
      <c r="V35" s="21"/>
      <c r="W35" s="21">
        <v>25850</v>
      </c>
      <c r="X35" s="21"/>
      <c r="Y35" s="21">
        <v>25850</v>
      </c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62181353</v>
      </c>
      <c r="D36" s="61">
        <f>SUM(D32:D35)</f>
        <v>0</v>
      </c>
      <c r="E36" s="62">
        <f t="shared" si="6"/>
        <v>204802147</v>
      </c>
      <c r="F36" s="63">
        <f t="shared" si="6"/>
        <v>206105362</v>
      </c>
      <c r="G36" s="63">
        <f t="shared" si="6"/>
        <v>456869</v>
      </c>
      <c r="H36" s="63">
        <f t="shared" si="6"/>
        <v>15381964</v>
      </c>
      <c r="I36" s="63">
        <f t="shared" si="6"/>
        <v>7655674</v>
      </c>
      <c r="J36" s="63">
        <f t="shared" si="6"/>
        <v>23494507</v>
      </c>
      <c r="K36" s="63">
        <f t="shared" si="6"/>
        <v>9883860</v>
      </c>
      <c r="L36" s="63">
        <f t="shared" si="6"/>
        <v>12336810</v>
      </c>
      <c r="M36" s="63">
        <f t="shared" si="6"/>
        <v>19986773</v>
      </c>
      <c r="N36" s="63">
        <f t="shared" si="6"/>
        <v>42207443</v>
      </c>
      <c r="O36" s="63">
        <f t="shared" si="6"/>
        <v>12180242</v>
      </c>
      <c r="P36" s="63">
        <f t="shared" si="6"/>
        <v>9130614</v>
      </c>
      <c r="Q36" s="63">
        <f t="shared" si="6"/>
        <v>11503319</v>
      </c>
      <c r="R36" s="63">
        <f t="shared" si="6"/>
        <v>32814175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98516125</v>
      </c>
      <c r="X36" s="63">
        <f t="shared" si="6"/>
        <v>154578807</v>
      </c>
      <c r="Y36" s="63">
        <f t="shared" si="6"/>
        <v>-56062682</v>
      </c>
      <c r="Z36" s="64">
        <f>+IF(X36&lt;&gt;0,+(Y36/X36)*100,0)</f>
        <v>-36.268026056120355</v>
      </c>
      <c r="AA36" s="65">
        <f>SUM(AA32:AA35)</f>
        <v>206105362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8346</v>
      </c>
      <c r="Q5" s="18">
        <f t="shared" si="0"/>
        <v>0</v>
      </c>
      <c r="R5" s="18">
        <f t="shared" si="0"/>
        <v>8346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8346</v>
      </c>
      <c r="X5" s="18">
        <f t="shared" si="0"/>
        <v>0</v>
      </c>
      <c r="Y5" s="18">
        <f t="shared" si="0"/>
        <v>8346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>
        <v>8346</v>
      </c>
      <c r="Q7" s="24"/>
      <c r="R7" s="24">
        <v>8346</v>
      </c>
      <c r="S7" s="24"/>
      <c r="T7" s="24"/>
      <c r="U7" s="24"/>
      <c r="V7" s="24"/>
      <c r="W7" s="24">
        <v>8346</v>
      </c>
      <c r="X7" s="24"/>
      <c r="Y7" s="24">
        <v>8346</v>
      </c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5000000</v>
      </c>
      <c r="F19" s="18">
        <f t="shared" si="3"/>
        <v>54230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40673</v>
      </c>
      <c r="Y19" s="18">
        <f t="shared" si="3"/>
        <v>-40673</v>
      </c>
      <c r="Z19" s="4">
        <f>+IF(X19&lt;&gt;0,+(Y19/X19)*100,0)</f>
        <v>-100</v>
      </c>
      <c r="AA19" s="30">
        <f>SUM(AA20:AA23)</f>
        <v>54230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5000000</v>
      </c>
      <c r="F21" s="21">
        <v>54230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40673</v>
      </c>
      <c r="Y21" s="21">
        <v>-40673</v>
      </c>
      <c r="Z21" s="6">
        <v>-100</v>
      </c>
      <c r="AA21" s="28">
        <v>54230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5000000</v>
      </c>
      <c r="F25" s="52">
        <f t="shared" si="4"/>
        <v>54230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8346</v>
      </c>
      <c r="Q25" s="52">
        <f t="shared" si="4"/>
        <v>0</v>
      </c>
      <c r="R25" s="52">
        <f t="shared" si="4"/>
        <v>8346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8346</v>
      </c>
      <c r="X25" s="52">
        <f t="shared" si="4"/>
        <v>40673</v>
      </c>
      <c r="Y25" s="52">
        <f t="shared" si="4"/>
        <v>-32327</v>
      </c>
      <c r="Z25" s="53">
        <f>+IF(X25&lt;&gt;0,+(Y25/X25)*100,0)</f>
        <v>-79.48024487989575</v>
      </c>
      <c r="AA25" s="54">
        <f>+AA5+AA9+AA15+AA19+AA24</f>
        <v>54230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>
        <v>54230</v>
      </c>
      <c r="G35" s="21"/>
      <c r="H35" s="21"/>
      <c r="I35" s="21"/>
      <c r="J35" s="21"/>
      <c r="K35" s="21"/>
      <c r="L35" s="21"/>
      <c r="M35" s="21"/>
      <c r="N35" s="21"/>
      <c r="O35" s="21"/>
      <c r="P35" s="21">
        <v>8346</v>
      </c>
      <c r="Q35" s="21"/>
      <c r="R35" s="21">
        <v>8346</v>
      </c>
      <c r="S35" s="21"/>
      <c r="T35" s="21"/>
      <c r="U35" s="21"/>
      <c r="V35" s="21"/>
      <c r="W35" s="21">
        <v>8346</v>
      </c>
      <c r="X35" s="21">
        <v>40673</v>
      </c>
      <c r="Y35" s="21">
        <v>-32327</v>
      </c>
      <c r="Z35" s="6">
        <v>-79.48</v>
      </c>
      <c r="AA35" s="28">
        <v>54230</v>
      </c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54230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8346</v>
      </c>
      <c r="Q36" s="63">
        <f t="shared" si="6"/>
        <v>0</v>
      </c>
      <c r="R36" s="63">
        <f t="shared" si="6"/>
        <v>8346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8346</v>
      </c>
      <c r="X36" s="63">
        <f t="shared" si="6"/>
        <v>40673</v>
      </c>
      <c r="Y36" s="63">
        <f t="shared" si="6"/>
        <v>-32327</v>
      </c>
      <c r="Z36" s="64">
        <f>+IF(X36&lt;&gt;0,+(Y36/X36)*100,0)</f>
        <v>-79.48024487989575</v>
      </c>
      <c r="AA36" s="65">
        <f>SUM(AA32:AA35)</f>
        <v>54230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-15203828</v>
      </c>
      <c r="D5" s="16">
        <f>SUM(D6:D8)</f>
        <v>0</v>
      </c>
      <c r="E5" s="17">
        <f t="shared" si="0"/>
        <v>2940000</v>
      </c>
      <c r="F5" s="18">
        <f t="shared" si="0"/>
        <v>2900000</v>
      </c>
      <c r="G5" s="18">
        <f t="shared" si="0"/>
        <v>336214</v>
      </c>
      <c r="H5" s="18">
        <f t="shared" si="0"/>
        <v>0</v>
      </c>
      <c r="I5" s="18">
        <f t="shared" si="0"/>
        <v>0</v>
      </c>
      <c r="J5" s="18">
        <f t="shared" si="0"/>
        <v>336214</v>
      </c>
      <c r="K5" s="18">
        <f t="shared" si="0"/>
        <v>332645</v>
      </c>
      <c r="L5" s="18">
        <f t="shared" si="0"/>
        <v>331606</v>
      </c>
      <c r="M5" s="18">
        <f t="shared" si="0"/>
        <v>0</v>
      </c>
      <c r="N5" s="18">
        <f t="shared" si="0"/>
        <v>664251</v>
      </c>
      <c r="O5" s="18">
        <f t="shared" si="0"/>
        <v>0</v>
      </c>
      <c r="P5" s="18">
        <f t="shared" si="0"/>
        <v>322424</v>
      </c>
      <c r="Q5" s="18">
        <f t="shared" si="0"/>
        <v>0</v>
      </c>
      <c r="R5" s="18">
        <f t="shared" si="0"/>
        <v>322424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1322889</v>
      </c>
      <c r="X5" s="18">
        <f t="shared" si="0"/>
        <v>1717488</v>
      </c>
      <c r="Y5" s="18">
        <f t="shared" si="0"/>
        <v>-394599</v>
      </c>
      <c r="Z5" s="4">
        <f>+IF(X5&lt;&gt;0,+(Y5/X5)*100,0)</f>
        <v>-22.97535703306224</v>
      </c>
      <c r="AA5" s="16">
        <f>SUM(AA6:AA8)</f>
        <v>2900000</v>
      </c>
    </row>
    <row r="6" spans="1:27" ht="13.5">
      <c r="A6" s="5" t="s">
        <v>32</v>
      </c>
      <c r="B6" s="3"/>
      <c r="C6" s="19">
        <v>-10896304</v>
      </c>
      <c r="D6" s="19"/>
      <c r="E6" s="20">
        <v>570000</v>
      </c>
      <c r="F6" s="21">
        <v>650000</v>
      </c>
      <c r="G6" s="21">
        <v>336214</v>
      </c>
      <c r="H6" s="21"/>
      <c r="I6" s="21"/>
      <c r="J6" s="21">
        <v>336214</v>
      </c>
      <c r="K6" s="21">
        <v>332645</v>
      </c>
      <c r="L6" s="21">
        <v>331606</v>
      </c>
      <c r="M6" s="21"/>
      <c r="N6" s="21">
        <v>664251</v>
      </c>
      <c r="O6" s="21"/>
      <c r="P6" s="21">
        <v>322424</v>
      </c>
      <c r="Q6" s="21"/>
      <c r="R6" s="21">
        <v>322424</v>
      </c>
      <c r="S6" s="21"/>
      <c r="T6" s="21"/>
      <c r="U6" s="21"/>
      <c r="V6" s="21"/>
      <c r="W6" s="21">
        <v>1322889</v>
      </c>
      <c r="X6" s="21">
        <v>514991</v>
      </c>
      <c r="Y6" s="21">
        <v>807898</v>
      </c>
      <c r="Z6" s="6">
        <v>156.88</v>
      </c>
      <c r="AA6" s="28">
        <v>650000</v>
      </c>
    </row>
    <row r="7" spans="1:27" ht="13.5">
      <c r="A7" s="5" t="s">
        <v>33</v>
      </c>
      <c r="B7" s="3"/>
      <c r="C7" s="22">
        <v>-4307524</v>
      </c>
      <c r="D7" s="22"/>
      <c r="E7" s="23">
        <v>2370000</v>
      </c>
      <c r="F7" s="24">
        <v>2250000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1202497</v>
      </c>
      <c r="Y7" s="24">
        <v>-1202497</v>
      </c>
      <c r="Z7" s="7">
        <v>-100</v>
      </c>
      <c r="AA7" s="29">
        <v>2250000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910077</v>
      </c>
      <c r="D9" s="16">
        <f>SUM(D10:D14)</f>
        <v>0</v>
      </c>
      <c r="E9" s="17">
        <f t="shared" si="1"/>
        <v>200000</v>
      </c>
      <c r="F9" s="18">
        <f t="shared" si="1"/>
        <v>640000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7180</v>
      </c>
      <c r="M9" s="18">
        <f t="shared" si="1"/>
        <v>0</v>
      </c>
      <c r="N9" s="18">
        <f t="shared" si="1"/>
        <v>7180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7180</v>
      </c>
      <c r="X9" s="18">
        <f t="shared" si="1"/>
        <v>529997</v>
      </c>
      <c r="Y9" s="18">
        <f t="shared" si="1"/>
        <v>-522817</v>
      </c>
      <c r="Z9" s="4">
        <f>+IF(X9&lt;&gt;0,+(Y9/X9)*100,0)</f>
        <v>-98.6452753506152</v>
      </c>
      <c r="AA9" s="30">
        <f>SUM(AA10:AA14)</f>
        <v>640000</v>
      </c>
    </row>
    <row r="10" spans="1:27" ht="13.5">
      <c r="A10" s="5" t="s">
        <v>36</v>
      </c>
      <c r="B10" s="3"/>
      <c r="C10" s="19">
        <v>1917221</v>
      </c>
      <c r="D10" s="19"/>
      <c r="E10" s="20">
        <v>50000</v>
      </c>
      <c r="F10" s="21">
        <v>290000</v>
      </c>
      <c r="G10" s="21"/>
      <c r="H10" s="21"/>
      <c r="I10" s="21"/>
      <c r="J10" s="21"/>
      <c r="K10" s="21"/>
      <c r="L10" s="21">
        <v>7180</v>
      </c>
      <c r="M10" s="21"/>
      <c r="N10" s="21">
        <v>7180</v>
      </c>
      <c r="O10" s="21"/>
      <c r="P10" s="21"/>
      <c r="Q10" s="21"/>
      <c r="R10" s="21"/>
      <c r="S10" s="21"/>
      <c r="T10" s="21"/>
      <c r="U10" s="21"/>
      <c r="V10" s="21"/>
      <c r="W10" s="21">
        <v>7180</v>
      </c>
      <c r="X10" s="21">
        <v>279997</v>
      </c>
      <c r="Y10" s="21">
        <v>-272817</v>
      </c>
      <c r="Z10" s="6">
        <v>-97.44</v>
      </c>
      <c r="AA10" s="28">
        <v>290000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-1007144</v>
      </c>
      <c r="D12" s="19"/>
      <c r="E12" s="20">
        <v>150000</v>
      </c>
      <c r="F12" s="21">
        <v>350000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250000</v>
      </c>
      <c r="Y12" s="21">
        <v>-250000</v>
      </c>
      <c r="Z12" s="6">
        <v>-100</v>
      </c>
      <c r="AA12" s="28">
        <v>350000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-110117691</v>
      </c>
      <c r="D15" s="16">
        <f>SUM(D16:D18)</f>
        <v>0</v>
      </c>
      <c r="E15" s="17">
        <f t="shared" si="2"/>
        <v>2800000</v>
      </c>
      <c r="F15" s="18">
        <f t="shared" si="2"/>
        <v>22944706</v>
      </c>
      <c r="G15" s="18">
        <f t="shared" si="2"/>
        <v>687687</v>
      </c>
      <c r="H15" s="18">
        <f t="shared" si="2"/>
        <v>0</v>
      </c>
      <c r="I15" s="18">
        <f t="shared" si="2"/>
        <v>0</v>
      </c>
      <c r="J15" s="18">
        <f t="shared" si="2"/>
        <v>687687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687687</v>
      </c>
      <c r="X15" s="18">
        <f t="shared" si="2"/>
        <v>20296028</v>
      </c>
      <c r="Y15" s="18">
        <f t="shared" si="2"/>
        <v>-19608341</v>
      </c>
      <c r="Z15" s="4">
        <f>+IF(X15&lt;&gt;0,+(Y15/X15)*100,0)</f>
        <v>-96.61171634173938</v>
      </c>
      <c r="AA15" s="30">
        <f>SUM(AA16:AA18)</f>
        <v>22944706</v>
      </c>
    </row>
    <row r="16" spans="1:27" ht="13.5">
      <c r="A16" s="5" t="s">
        <v>42</v>
      </c>
      <c r="B16" s="3"/>
      <c r="C16" s="19">
        <v>-110117691</v>
      </c>
      <c r="D16" s="19"/>
      <c r="E16" s="20">
        <v>2800000</v>
      </c>
      <c r="F16" s="21">
        <v>22944706</v>
      </c>
      <c r="G16" s="21">
        <v>687687</v>
      </c>
      <c r="H16" s="21"/>
      <c r="I16" s="21"/>
      <c r="J16" s="21">
        <v>687687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687687</v>
      </c>
      <c r="X16" s="21">
        <v>20296028</v>
      </c>
      <c r="Y16" s="21">
        <v>-19608341</v>
      </c>
      <c r="Z16" s="6">
        <v>-96.61</v>
      </c>
      <c r="AA16" s="28">
        <v>22944706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-124411442</v>
      </c>
      <c r="D25" s="50">
        <f>+D5+D9+D15+D19+D24</f>
        <v>0</v>
      </c>
      <c r="E25" s="51">
        <f t="shared" si="4"/>
        <v>5940000</v>
      </c>
      <c r="F25" s="52">
        <f t="shared" si="4"/>
        <v>26484706</v>
      </c>
      <c r="G25" s="52">
        <f t="shared" si="4"/>
        <v>1023901</v>
      </c>
      <c r="H25" s="52">
        <f t="shared" si="4"/>
        <v>0</v>
      </c>
      <c r="I25" s="52">
        <f t="shared" si="4"/>
        <v>0</v>
      </c>
      <c r="J25" s="52">
        <f t="shared" si="4"/>
        <v>1023901</v>
      </c>
      <c r="K25" s="52">
        <f t="shared" si="4"/>
        <v>332645</v>
      </c>
      <c r="L25" s="52">
        <f t="shared" si="4"/>
        <v>338786</v>
      </c>
      <c r="M25" s="52">
        <f t="shared" si="4"/>
        <v>0</v>
      </c>
      <c r="N25" s="52">
        <f t="shared" si="4"/>
        <v>671431</v>
      </c>
      <c r="O25" s="52">
        <f t="shared" si="4"/>
        <v>0</v>
      </c>
      <c r="P25" s="52">
        <f t="shared" si="4"/>
        <v>322424</v>
      </c>
      <c r="Q25" s="52">
        <f t="shared" si="4"/>
        <v>0</v>
      </c>
      <c r="R25" s="52">
        <f t="shared" si="4"/>
        <v>322424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2017756</v>
      </c>
      <c r="X25" s="52">
        <f t="shared" si="4"/>
        <v>22543513</v>
      </c>
      <c r="Y25" s="52">
        <f t="shared" si="4"/>
        <v>-20525757</v>
      </c>
      <c r="Z25" s="53">
        <f>+IF(X25&lt;&gt;0,+(Y25/X25)*100,0)</f>
        <v>-91.04950501725263</v>
      </c>
      <c r="AA25" s="54">
        <f>+AA5+AA9+AA15+AA19+AA24</f>
        <v>26484706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-47162602</v>
      </c>
      <c r="D28" s="19"/>
      <c r="E28" s="20"/>
      <c r="F28" s="21">
        <v>9514706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8011025</v>
      </c>
      <c r="Y28" s="21">
        <v>-8011025</v>
      </c>
      <c r="Z28" s="6">
        <v>-100</v>
      </c>
      <c r="AA28" s="19">
        <v>9514706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-47162602</v>
      </c>
      <c r="D32" s="25">
        <f>SUM(D28:D31)</f>
        <v>0</v>
      </c>
      <c r="E32" s="26">
        <f t="shared" si="5"/>
        <v>0</v>
      </c>
      <c r="F32" s="27">
        <f t="shared" si="5"/>
        <v>9514706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8011025</v>
      </c>
      <c r="Y32" s="27">
        <f t="shared" si="5"/>
        <v>-8011025</v>
      </c>
      <c r="Z32" s="13">
        <f>+IF(X32&lt;&gt;0,+(Y32/X32)*100,0)</f>
        <v>-100</v>
      </c>
      <c r="AA32" s="31">
        <f>SUM(AA28:AA31)</f>
        <v>9514706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-47162602</v>
      </c>
      <c r="D36" s="61">
        <f>SUM(D32:D35)</f>
        <v>0</v>
      </c>
      <c r="E36" s="62">
        <f t="shared" si="6"/>
        <v>0</v>
      </c>
      <c r="F36" s="63">
        <f t="shared" si="6"/>
        <v>9514706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8011025</v>
      </c>
      <c r="Y36" s="63">
        <f t="shared" si="6"/>
        <v>-8011025</v>
      </c>
      <c r="Z36" s="64">
        <f>+IF(X36&lt;&gt;0,+(Y36/X36)*100,0)</f>
        <v>-100</v>
      </c>
      <c r="AA36" s="65">
        <f>SUM(AA32:AA35)</f>
        <v>9514706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88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</v>
      </c>
      <c r="D19" s="16">
        <f>SUM(D20:D23)</f>
        <v>0</v>
      </c>
      <c r="E19" s="17">
        <f t="shared" si="3"/>
        <v>39000000</v>
      </c>
      <c r="F19" s="18">
        <f t="shared" si="3"/>
        <v>39000000</v>
      </c>
      <c r="G19" s="18">
        <f t="shared" si="3"/>
        <v>0</v>
      </c>
      <c r="H19" s="18">
        <f t="shared" si="3"/>
        <v>0</v>
      </c>
      <c r="I19" s="18">
        <f t="shared" si="3"/>
        <v>2819611</v>
      </c>
      <c r="J19" s="18">
        <f t="shared" si="3"/>
        <v>2819611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2819611</v>
      </c>
      <c r="X19" s="18">
        <f t="shared" si="3"/>
        <v>29250000</v>
      </c>
      <c r="Y19" s="18">
        <f t="shared" si="3"/>
        <v>-26430389</v>
      </c>
      <c r="Z19" s="4">
        <f>+IF(X19&lt;&gt;0,+(Y19/X19)*100,0)</f>
        <v>-90.36030427350428</v>
      </c>
      <c r="AA19" s="30">
        <f>SUM(AA20:AA23)</f>
        <v>39000000</v>
      </c>
    </row>
    <row r="20" spans="1:27" ht="13.5">
      <c r="A20" s="5" t="s">
        <v>46</v>
      </c>
      <c r="B20" s="3"/>
      <c r="C20" s="19">
        <v>1</v>
      </c>
      <c r="D20" s="19"/>
      <c r="E20" s="20">
        <v>39000000</v>
      </c>
      <c r="F20" s="21">
        <v>39000000</v>
      </c>
      <c r="G20" s="21"/>
      <c r="H20" s="21"/>
      <c r="I20" s="21">
        <v>2819611</v>
      </c>
      <c r="J20" s="21">
        <v>2819611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2819611</v>
      </c>
      <c r="X20" s="21">
        <v>29250000</v>
      </c>
      <c r="Y20" s="21">
        <v>-26430389</v>
      </c>
      <c r="Z20" s="6">
        <v>-90.36</v>
      </c>
      <c r="AA20" s="28">
        <v>39000000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</v>
      </c>
      <c r="D25" s="50">
        <f>+D5+D9+D15+D19+D24</f>
        <v>0</v>
      </c>
      <c r="E25" s="51">
        <f t="shared" si="4"/>
        <v>39000000</v>
      </c>
      <c r="F25" s="52">
        <f t="shared" si="4"/>
        <v>39000000</v>
      </c>
      <c r="G25" s="52">
        <f t="shared" si="4"/>
        <v>0</v>
      </c>
      <c r="H25" s="52">
        <f t="shared" si="4"/>
        <v>0</v>
      </c>
      <c r="I25" s="52">
        <f t="shared" si="4"/>
        <v>2819611</v>
      </c>
      <c r="J25" s="52">
        <f t="shared" si="4"/>
        <v>2819611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2819611</v>
      </c>
      <c r="X25" s="52">
        <f t="shared" si="4"/>
        <v>29250000</v>
      </c>
      <c r="Y25" s="52">
        <f t="shared" si="4"/>
        <v>-26430389</v>
      </c>
      <c r="Z25" s="53">
        <f>+IF(X25&lt;&gt;0,+(Y25/X25)*100,0)</f>
        <v>-90.36030427350428</v>
      </c>
      <c r="AA25" s="54">
        <f>+AA5+AA9+AA15+AA19+AA24</f>
        <v>39000000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</v>
      </c>
      <c r="D28" s="19"/>
      <c r="E28" s="20">
        <v>39000000</v>
      </c>
      <c r="F28" s="21">
        <v>39000000</v>
      </c>
      <c r="G28" s="21"/>
      <c r="H28" s="21"/>
      <c r="I28" s="21">
        <v>2819611</v>
      </c>
      <c r="J28" s="21">
        <v>2819611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2819611</v>
      </c>
      <c r="X28" s="21">
        <v>29250000</v>
      </c>
      <c r="Y28" s="21">
        <v>-26430389</v>
      </c>
      <c r="Z28" s="6">
        <v>-90.36</v>
      </c>
      <c r="AA28" s="19">
        <v>39000000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</v>
      </c>
      <c r="D32" s="25">
        <f>SUM(D28:D31)</f>
        <v>0</v>
      </c>
      <c r="E32" s="26">
        <f t="shared" si="5"/>
        <v>39000000</v>
      </c>
      <c r="F32" s="27">
        <f t="shared" si="5"/>
        <v>39000000</v>
      </c>
      <c r="G32" s="27">
        <f t="shared" si="5"/>
        <v>0</v>
      </c>
      <c r="H32" s="27">
        <f t="shared" si="5"/>
        <v>0</v>
      </c>
      <c r="I32" s="27">
        <f t="shared" si="5"/>
        <v>2819611</v>
      </c>
      <c r="J32" s="27">
        <f t="shared" si="5"/>
        <v>2819611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2819611</v>
      </c>
      <c r="X32" s="27">
        <f t="shared" si="5"/>
        <v>29250000</v>
      </c>
      <c r="Y32" s="27">
        <f t="shared" si="5"/>
        <v>-26430389</v>
      </c>
      <c r="Z32" s="13">
        <f>+IF(X32&lt;&gt;0,+(Y32/X32)*100,0)</f>
        <v>-90.36030427350428</v>
      </c>
      <c r="AA32" s="31">
        <f>SUM(AA28:AA31)</f>
        <v>39000000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1</v>
      </c>
      <c r="D36" s="61">
        <f>SUM(D32:D35)</f>
        <v>0</v>
      </c>
      <c r="E36" s="62">
        <f t="shared" si="6"/>
        <v>39000000</v>
      </c>
      <c r="F36" s="63">
        <f t="shared" si="6"/>
        <v>39000000</v>
      </c>
      <c r="G36" s="63">
        <f t="shared" si="6"/>
        <v>0</v>
      </c>
      <c r="H36" s="63">
        <f t="shared" si="6"/>
        <v>0</v>
      </c>
      <c r="I36" s="63">
        <f t="shared" si="6"/>
        <v>2819611</v>
      </c>
      <c r="J36" s="63">
        <f t="shared" si="6"/>
        <v>2819611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2819611</v>
      </c>
      <c r="X36" s="63">
        <f t="shared" si="6"/>
        <v>29250000</v>
      </c>
      <c r="Y36" s="63">
        <f t="shared" si="6"/>
        <v>-26430389</v>
      </c>
      <c r="Z36" s="64">
        <f>+IF(X36&lt;&gt;0,+(Y36/X36)*100,0)</f>
        <v>-90.36030427350428</v>
      </c>
      <c r="AA36" s="65">
        <f>SUM(AA32:AA35)</f>
        <v>39000000</v>
      </c>
    </row>
    <row r="37" spans="1:27" ht="13.5">
      <c r="A37" s="14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87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2020-05-19T21:00:10Z</dcterms:created>
  <dcterms:modified xsi:type="dcterms:W3CDTF">2020-05-19T21:02:04Z</dcterms:modified>
  <cp:category/>
  <cp:version/>
  <cp:contentType/>
  <cp:contentStatus/>
</cp:coreProperties>
</file>